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'Sheet1'!$A$80:$F$495</definedName>
    <definedName name="birimler">'Sheet1'!$A$45:$A$76</definedName>
    <definedName name="birimler2">'Sheet1'!$A$45:$E$76</definedName>
    <definedName name="dersTuru">'Sheet1'!$I$44:$I$46</definedName>
    <definedName name="prgler">'Sheet1'!$J$82:$J$161</definedName>
    <definedName name="_xlnm.Print_Area" localSheetId="0">'Sheet1'!$A$1:$K$42</definedName>
    <definedName name="yariyillar">'Sheet1'!$I$50:$I$53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5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1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2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<sst xmlns="http://schemas.openxmlformats.org/spreadsheetml/2006/main" count="1418" uniqueCount="578">
  <si>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</si>
  <si>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</si>
  <si>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</si>
  <si>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</si>
  <si>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</si>
  <si>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</si>
  <si>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</si>
  <si>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</si>
  <si>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</si>
  <si>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</si>
  <si>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</si>
  <si>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</si>
  <si>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</si>
  <si>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</si>
  <si>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</si>
  <si>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</si>
  <si>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</si>
  <si>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</si>
  <si>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</si>
  <si>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</si>
  <si>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</si>
  <si>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</si>
  <si>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</si>
  <si>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</si>
  <si>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</si>
  <si>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</si>
  <si>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</si>
  <si>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</si>
  <si>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</si>
  <si>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</si>
  <si>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</si>
  <si>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</si>
  <si>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</si>
  <si>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</si>
  <si>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</si>
  <si>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</si>
  <si>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</si>
  <si>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</si>
  <si>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</si>
  <si>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</si>
  <si>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</si>
  <si>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</si>
  <si>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</si>
  <si>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</si>
  <si>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</si>
  <si>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</si>
  <si>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</si>
  <si>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</si>
  <si>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</si>
  <si>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</si>
  <si>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</si>
  <si>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</si>
  <si>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</si>
  <si>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</si>
  <si>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</si>
  <si>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</si>
  <si>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</si>
  <si>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</si>
  <si>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</si>
  <si>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</si>
  <si>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</si>
  <si>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</si>
  <si>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</si>
  <si>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</si>
  <si>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</si>
  <si>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</si>
  <si>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</si>
  <si>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</si>
  <si>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</si>
  <si>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</si>
  <si>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</si>
  <si>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</si>
  <si>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</si>
  <si>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</si>
  <si>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</si>
  <si>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</si>
  <si>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</si>
  <si>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</si>
  <si>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</si>
  <si>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</si>
  <si>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</si>
  <si>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</si>
  <si>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</si>
  <si>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</si>
  <si>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</si>
  <si>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</si>
  <si>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</si>
  <si>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</si>
  <si>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</si>
  <si>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</si>
  <si>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</si>
  <si>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</si>
  <si>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</si>
  <si>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</si>
  <si>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</si>
  <si>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</si>
  <si>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</si>
  <si>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</si>
  <si>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</si>
  <si>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</si>
  <si>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</si>
  <si>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</si>
  <si>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</si>
  <si>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</si>
  <si>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</si>
  <si>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</si>
  <si>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</si>
  <si>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</si>
  <si>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</si>
  <si>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</si>
  <si>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</si>
  <si>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</si>
  <si>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</si>
  <si>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</si>
  <si>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</si>
  <si>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</si>
  <si>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</si>
  <si>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</si>
  <si>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</si>
  <si>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</si>
  <si>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</si>
  <si>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</si>
  <si>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</si>
  <si>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</si>
  <si>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</si>
  <si>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</si>
  <si>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</si>
  <si>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</si>
  <si>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</si>
  <si>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</si>
  <si>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</si>
  <si>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</si>
  <si>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</si>
  <si>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</si>
  <si>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</si>
  <si>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</si>
  <si>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</si>
  <si>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</si>
  <si>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</si>
  <si>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</si>
  <si>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</si>
  <si>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</si>
  <si>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</si>
  <si>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</si>
  <si>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</si>
  <si>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</si>
  <si>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</si>
  <si>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</si>
  <si>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</si>
  <si>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</si>
  <si>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</si>
  <si>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</si>
  <si>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</si>
  <si>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</si>
  <si>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</si>
  <si>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</si>
  <si>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</si>
  <si>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</si>
  <si>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</si>
  <si>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</si>
  <si>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</si>
  <si>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</si>
  <si>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</si>
  <si>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</si>
  <si>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</si>
  <si>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</si>
  <si>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</si>
  <si>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</si>
  <si>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</si>
  <si>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</si>
  <si>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</si>
  <si>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</si>
  <si>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</si>
  <si>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</si>
  <si>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</si>
  <si>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</si>
  <si>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</si>
  <si>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</si>
  <si>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</si>
  <si>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</si>
  <si>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</si>
  <si>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</si>
  <si>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</si>
  <si>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</si>
  <si>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</si>
  <si>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</si>
  <si>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</si>
  <si>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</si>
  <si>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</si>
  <si>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</si>
  <si>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</si>
  <si>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</si>
  <si>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</si>
  <si>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</si>
  <si>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</si>
  <si>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</si>
  <si>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</si>
  <si>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</si>
  <si>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</si>
  <si>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</si>
  <si>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</si>
  <si>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</si>
  <si>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</si>
  <si>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</si>
  <si>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</si>
  <si>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</si>
  <si>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</si>
  <si>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</si>
  <si>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</si>
  <si>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</si>
  <si>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</si>
  <si>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</si>
  <si>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</si>
  <si>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</si>
  <si>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</si>
  <si>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</si>
  <si>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</si>
  <si>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</si>
  <si>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</si>
  <si>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</si>
  <si>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</si>
  <si>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</si>
  <si>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</si>
  <si>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</si>
  <si>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</si>
  <si>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</si>
  <si>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</si>
  <si>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</si>
  <si>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</si>
  <si>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</si>
  <si>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</si>
  <si>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</si>
  <si>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</si>
  <si>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</si>
  <si>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</si>
  <si>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</si>
  <si>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</si>
  <si>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</si>
  <si>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</si>
  <si>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</si>
  <si>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</si>
  <si>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</si>
  <si>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</si>
  <si>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</si>
  <si>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</si>
  <si>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</si>
  <si>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</si>
  <si>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</si>
  <si>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</si>
  <si>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</si>
  <si>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</si>
  <si>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</si>
  <si>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</si>
  <si>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</si>
  <si>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</si>
  <si>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</si>
  <si>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</si>
  <si>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</si>
  <si>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</si>
  <si>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</si>
  <si>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</si>
  <si>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</si>
  <si>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</si>
  <si>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</si>
  <si>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</si>
  <si>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</si>
  <si>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</si>
  <si>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</si>
  <si>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</si>
  <si>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</si>
  <si>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</si>
  <si>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</si>
  <si>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</si>
  <si>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</si>
  <si>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</si>
  <si>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</si>
  <si>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</si>
  <si>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</si>
  <si>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</si>
  <si>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</si>
  <si>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</si>
  <si>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</si>
  <si>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</si>
  <si>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</si>
  <si>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</si>
  <si>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</si>
  <si>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</si>
  <si>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</si>
  <si>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</si>
  <si>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</si>
  <si>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</si>
  <si>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</si>
  <si>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</si>
  <si>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</si>
  <si>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</si>
  <si>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</si>
  <si>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</si>
  <si>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</si>
  <si>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</si>
  <si>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</si>
  <si>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</si>
  <si>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</si>
  <si>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</si>
  <si>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</si>
  <si>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</si>
  <si>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</si>
  <si>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</si>
  <si>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</si>
  <si>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</si>
  <si>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</si>
  <si>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</si>
  <si>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</si>
  <si>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</si>
  <si>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</si>
  <si>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</si>
  <si>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</si>
  <si>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</si>
  <si>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</si>
  <si>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</si>
  <si>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</si>
  <si>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</si>
  <si>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</si>
  <si>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</si>
  <si>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</si>
  <si>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</si>
  <si>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</si>
  <si>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</si>
  <si>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</si>
  <si>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</si>
  <si>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</si>
  <si>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</si>
  <si>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</si>
  <si>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</si>
  <si>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</si>
  <si>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</si>
  <si>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</si>
  <si>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</si>
  <si>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</si>
  <si>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</si>
  <si>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</si>
  <si>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</si>
  <si>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</si>
  <si>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</si>
  <si>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</si>
  <si>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</si>
  <si>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</si>
  <si>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</si>
  <si>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</si>
  <si>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</si>
  <si>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</si>
  <si>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</si>
  <si>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</si>
  <si>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</si>
  <si>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</si>
  <si>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</si>
  <si>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</si>
  <si>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</si>
  <si>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</si>
  <si>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</si>
  <si>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</si>
  <si>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</si>
  <si>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</si>
  <si>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</si>
  <si>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</si>
  <si>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</si>
  <si>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</si>
  <si>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</si>
  <si>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</si>
  <si>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</si>
  <si>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</si>
  <si>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</si>
  <si>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</si>
  <si>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</si>
  <si>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</si>
  <si>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</si>
  <si>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</si>
  <si>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</si>
  <si>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</si>
  <si>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</si>
  <si>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</si>
  <si>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</si>
  <si>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</si>
  <si>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</si>
  <si>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</si>
  <si>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</si>
  <si>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</si>
  <si>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</si>
  <si>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</si>
  <si>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</si>
  <si>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</si>
  <si>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</si>
  <si>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</si>
  <si>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</si>
  <si>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</si>
  <si>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</si>
  <si>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</si>
  <si>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</si>
  <si>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</si>
  <si>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</si>
  <si>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</si>
  <si>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</si>
  <si>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</si>
  <si>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</si>
  <si>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</si>
  <si>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</si>
  <si>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</si>
  <si>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</si>
  <si>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</si>
  <si>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</si>
  <si>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</si>
  <si>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</si>
  <si>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</si>
  <si>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</si>
  <si>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</si>
  <si>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</si>
  <si>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</si>
  <si>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</si>
  <si>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</si>
  <si>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</si>
  <si>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</si>
  <si>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</si>
  <si>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</si>
  <si>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</si>
  <si>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</si>
  <si>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</si>
  <si>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</si>
  <si>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</si>
  <si>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</si>
  <si>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</si>
  <si>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</si>
  <si>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</si>
  <si>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</si>
  <si>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</si>
  <si>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</si>
  <si>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</si>
  <si>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</si>
  <si>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</si>
  <si>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</si>
  <si>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</si>
  <si>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</si>
  <si>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</si>
  <si>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</si>
  <si>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</si>
  <si>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</si>
  <si>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</si>
  <si>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</si>
  <si>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</si>
  <si>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</si>
  <si>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</si>
  <si>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</si>
  <si>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</si>
  <si>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</si>
  <si>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</si>
  <si>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</si>
  <si>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</si>
  <si>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</si>
  <si>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</si>
  <si>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</si>
  <si>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</si>
  <si>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</si>
  <si>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</si>
  <si>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</si>
  <si>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</si>
  <si>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</si>
  <si>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</si>
  <si>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</si>
  <si>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</si>
  <si>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</si>
  <si>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</si>
  <si>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</si>
  <si>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</si>
  <si>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</si>
  <si>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</si>
  <si>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</si>
  <si>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</si>
  <si>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</si>
  <si>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</si>
  <si>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</si>
  <si>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</si>
  <si>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</si>
  <si>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</si>
  <si>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</si>
  <si>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</si>
  <si>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</si>
  <si>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</si>
  <si>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</si>
  <si>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</si>
  <si>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</si>
  <si>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</si>
  <si>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</si>
  <si>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</si>
  <si>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</si>
  <si>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</si>
  <si>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</si>
  <si>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</si>
  <si>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</si>
  <si>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2008-2009   Bahar Yarıyılı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</si>
  <si>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</si>
  <si>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</si>
  <si>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</si>
  <si>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</si>
  <si>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</si>
  <si>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</si>
  <si>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</si>
  <si>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</si>
  <si>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</si>
  <si>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</si>
  <si>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</si>
  <si>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</si>
  <si>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</si>
  <si>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</si>
  <si>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</si>
  <si>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</si>
  <si>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</si>
  <si>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</si>
  <si>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</si>
  <si>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</si>
  <si>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</si>
  <si>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</si>
  <si>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</si>
  <si>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</si>
  <si>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</si>
  <si>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</si>
  <si>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Kaynak No - İlgili Bölüm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</si>
  <si>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</si>
  <si>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</si>
  <si>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</si>
  <si>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</si>
  <si>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</si>
  <si>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</si>
  <si>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</si>
  <si>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</si>
  <si>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</si>
  <si>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</si>
  <si>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</si>
  <si>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</si>
  <si>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</si>
  <si>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</si>
  <si>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</si>
  <si>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</si>
  <si>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</si>
  <si>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</si>
  <si>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</si>
  <si>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</si>
  <si>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</si>
  <si>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</si>
  <si>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</si>
  <si>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</si>
  <si>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</si>
  <si>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</si>
  <si>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</si>
  <si>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</si>
  <si>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</si>
  <si>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</si>
  <si>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 xml:space="preserve"> PROFESYONEL GOLF’ DE TEMEL DERECE</t>
  </si>
  <si>
    <t xml:space="preserve"> GOLF EĞİTMENLİĞİNE GİRİŞ </t>
  </si>
  <si>
    <t>3.</t>
  </si>
  <si>
    <t xml:space="preserve">My swing ( Henry Cotton) </t>
  </si>
  <si>
    <t xml:space="preserve">   
</t>
  </si>
  <si>
    <t>Golfte gövde rotasyonun önemi ve uygulatılaması</t>
  </si>
  <si>
    <t xml:space="preserve">Golfte kol rotasyonun önemi </t>
  </si>
  <si>
    <t xml:space="preserve">Golfte bilek hareketinin swinge olan etkisi </t>
  </si>
  <si>
    <t xml:space="preserve">Golfte ağırlık transferini gösterecek egzersizlerinin öğretilmesi </t>
  </si>
  <si>
    <t xml:space="preserve">Golfte down swingin önemi </t>
  </si>
  <si>
    <t>Follow-through te dengenin önemi</t>
  </si>
  <si>
    <t>Golfte dinamik dengenin önemi</t>
  </si>
  <si>
    <t>Golfte clubhead süratin önemi</t>
  </si>
  <si>
    <t xml:space="preserve">Golfte explaner aleti ile teknik çalışmaları </t>
  </si>
  <si>
    <t>Static ve moving top pozisyonunun anlatılaması ve uygulatılaması</t>
  </si>
  <si>
    <t>Golfte backswingin önemi</t>
  </si>
  <si>
    <t>Golfte clubface pozisyonlarının uygulatılması</t>
  </si>
  <si>
    <t>Golf sahasında öğretilen tekniklerin uygulatılması</t>
  </si>
  <si>
    <t>Konuların genel tekrarı</t>
  </si>
  <si>
    <t>HAT432</t>
  </si>
  <si>
    <t>UZMANLIK DALI GOLF TEKNİK-TAKTİK -VIII</t>
  </si>
  <si>
    <t>SAAT /DK</t>
  </si>
  <si>
    <t>TOPLAM SAAT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</si>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</sst>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4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24" borderId="23" xfId="0" applyFont="1" applyFill="1" applyBorder="1" applyAlignment="1" applyProtection="1">
      <alignment horizontal="center" vertical="center" wrapText="1"/>
      <protection locked="0"/>
    </xf>
    <xf numFmtId="0" fontId="23" fillId="24" borderId="13" xfId="0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 applyProtection="1">
      <alignment horizontal="center" vertical="center" wrapText="1"/>
      <protection locked="0"/>
    </xf>
    <xf numFmtId="0" fontId="29" fillId="10" borderId="21" xfId="0" applyFont="1" applyFill="1" applyBorder="1" applyAlignment="1">
      <alignment horizontal="center" vertical="center" wrapText="1"/>
    </xf>
    <xf numFmtId="0" fontId="29" fillId="10" borderId="20" xfId="0" applyFont="1" applyFill="1" applyBorder="1" applyAlignment="1">
      <alignment horizontal="center" vertical="center" wrapText="1"/>
    </xf>
    <xf numFmtId="0" fontId="29" fillId="10" borderId="2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/>
    </xf>
    <xf numFmtId="0" fontId="24" fillId="0" borderId="18" xfId="0" applyFont="1" applyBorder="1" applyAlignment="1">
      <alignment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5"/>
  <sheetViews>
    <sheetView tabSelected="1" zoomScalePageLayoutView="0" workbookViewId="0" topLeftCell="A1">
      <selection activeCell="A2" sqref="A2:K2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4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70"/>
    </row>
    <row r="2" spans="1:11" ht="23.25" customHeight="1">
      <c r="A2" s="102" t="s">
        <v>203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27.75" customHeight="1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</row>
    <row r="4" spans="1:11" ht="24" customHeight="1">
      <c r="A4" s="106" t="s">
        <v>496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1" ht="23.25" customHeight="1">
      <c r="A5" s="121" t="s">
        <v>2</v>
      </c>
      <c r="B5" s="110" t="s">
        <v>3</v>
      </c>
      <c r="C5" s="110"/>
      <c r="D5" s="110"/>
      <c r="E5" s="110" t="s">
        <v>4</v>
      </c>
      <c r="F5" s="109" t="s">
        <v>5</v>
      </c>
      <c r="G5" s="109"/>
      <c r="H5" s="109"/>
      <c r="I5" s="110" t="s">
        <v>8</v>
      </c>
      <c r="J5" s="110" t="s">
        <v>9</v>
      </c>
      <c r="K5" s="125"/>
    </row>
    <row r="6" spans="1:11" ht="12.75">
      <c r="A6" s="118"/>
      <c r="B6" s="111"/>
      <c r="C6" s="111"/>
      <c r="D6" s="111"/>
      <c r="E6" s="111"/>
      <c r="F6" s="23" t="s">
        <v>6</v>
      </c>
      <c r="G6" s="23" t="s">
        <v>7</v>
      </c>
      <c r="H6" s="23" t="s">
        <v>530</v>
      </c>
      <c r="I6" s="111"/>
      <c r="J6" s="111"/>
      <c r="K6" s="126"/>
    </row>
    <row r="7" spans="1:11" ht="28.5" customHeight="1">
      <c r="A7" s="9" t="s">
        <v>573</v>
      </c>
      <c r="B7" s="117" t="s">
        <v>574</v>
      </c>
      <c r="C7" s="117"/>
      <c r="D7" s="117"/>
      <c r="E7" s="7" t="s">
        <v>493</v>
      </c>
      <c r="F7" s="7"/>
      <c r="G7" s="7">
        <v>2</v>
      </c>
      <c r="H7" s="7"/>
      <c r="I7" s="7">
        <v>1</v>
      </c>
      <c r="J7" s="7">
        <v>2</v>
      </c>
      <c r="K7" s="115"/>
    </row>
    <row r="8" spans="1:11" ht="18" customHeight="1">
      <c r="A8" s="58" t="s">
        <v>10</v>
      </c>
      <c r="B8" s="105"/>
      <c r="C8" s="105"/>
      <c r="D8" s="105"/>
      <c r="E8" s="119" t="s">
        <v>11</v>
      </c>
      <c r="F8" s="119"/>
      <c r="G8" s="119"/>
      <c r="H8" s="119"/>
      <c r="I8" s="105"/>
      <c r="J8" s="120"/>
      <c r="K8" s="116"/>
    </row>
    <row r="9" spans="1:11" ht="60" customHeight="1">
      <c r="A9" s="59" t="s">
        <v>12</v>
      </c>
      <c r="B9" s="122"/>
      <c r="C9" s="123"/>
      <c r="D9" s="123"/>
      <c r="E9" s="123"/>
      <c r="F9" s="123"/>
      <c r="G9" s="123"/>
      <c r="H9" s="123"/>
      <c r="I9" s="123"/>
      <c r="J9" s="123"/>
      <c r="K9" s="124"/>
    </row>
    <row r="10" spans="1:256" ht="15" customHeight="1">
      <c r="A10" s="118" t="s">
        <v>527</v>
      </c>
      <c r="B10" s="6" t="str">
        <f>IF(C10="","","1.")</f>
        <v>1.</v>
      </c>
      <c r="C10" s="78" t="s">
        <v>554</v>
      </c>
      <c r="D10" s="78"/>
      <c r="E10" s="78"/>
      <c r="F10" s="78"/>
      <c r="G10" s="78"/>
      <c r="H10" s="78"/>
      <c r="I10" s="78"/>
      <c r="J10" s="78"/>
      <c r="K10" s="96"/>
      <c r="IV10" s="2" t="s">
        <v>531</v>
      </c>
    </row>
    <row r="11" spans="1:11" ht="15" customHeight="1">
      <c r="A11" s="118"/>
      <c r="B11" s="6" t="str">
        <f>IF(AND(B10&lt;&gt;"",C11&lt;&gt;""),LEFT(B10,1)+1&amp;".","")</f>
        <v>2.</v>
      </c>
      <c r="C11" s="78" t="s">
        <v>555</v>
      </c>
      <c r="D11" s="78"/>
      <c r="E11" s="78"/>
      <c r="F11" s="78"/>
      <c r="G11" s="78"/>
      <c r="H11" s="78"/>
      <c r="I11" s="78"/>
      <c r="J11" s="78"/>
      <c r="K11" s="96"/>
    </row>
    <row r="12" spans="1:11" ht="15" customHeight="1">
      <c r="A12" s="118"/>
      <c r="B12" s="6" t="s">
        <v>556</v>
      </c>
      <c r="C12" s="78" t="s">
        <v>557</v>
      </c>
      <c r="D12" s="78"/>
      <c r="E12" s="78"/>
      <c r="F12" s="78"/>
      <c r="G12" s="78"/>
      <c r="H12" s="78"/>
      <c r="I12" s="78"/>
      <c r="J12" s="78"/>
      <c r="K12" s="96"/>
    </row>
    <row r="13" spans="1:11" ht="15" customHeight="1">
      <c r="A13" s="118"/>
      <c r="B13" s="6"/>
      <c r="C13" s="78" t="s">
        <v>558</v>
      </c>
      <c r="D13" s="78"/>
      <c r="E13" s="78"/>
      <c r="F13" s="78"/>
      <c r="G13" s="78"/>
      <c r="H13" s="78"/>
      <c r="I13" s="78"/>
      <c r="J13" s="78"/>
      <c r="K13" s="96"/>
    </row>
    <row r="14" spans="1:11" ht="22.5" customHeight="1">
      <c r="A14" s="118"/>
      <c r="B14" s="6">
        <f>IF(AND(B13&lt;&gt;"",C14&lt;&gt;""),LEFT(B13,1)+1&amp;".","")</f>
      </c>
      <c r="C14" s="78"/>
      <c r="D14" s="78"/>
      <c r="E14" s="78"/>
      <c r="F14" s="78"/>
      <c r="G14" s="78"/>
      <c r="H14" s="78"/>
      <c r="I14" s="78"/>
      <c r="J14" s="78"/>
      <c r="K14" s="96"/>
    </row>
    <row r="15" spans="1:11" ht="45" customHeight="1" thickBot="1">
      <c r="A15" s="118"/>
      <c r="B15" s="100"/>
      <c r="C15" s="100"/>
      <c r="D15" s="100"/>
      <c r="E15" s="100"/>
      <c r="F15" s="100"/>
      <c r="G15" s="100"/>
      <c r="H15" s="100"/>
      <c r="I15" s="100"/>
      <c r="J15" s="100"/>
      <c r="K15" s="101"/>
    </row>
    <row r="16" spans="1:11" ht="15.75" customHeight="1">
      <c r="A16" s="60" t="s">
        <v>22</v>
      </c>
      <c r="B16" s="98" t="s">
        <v>575</v>
      </c>
      <c r="C16" s="99"/>
      <c r="D16" s="97" t="s">
        <v>23</v>
      </c>
      <c r="E16" s="97"/>
      <c r="F16" s="97"/>
      <c r="G16" s="97"/>
      <c r="H16" s="97"/>
      <c r="I16" s="97"/>
      <c r="J16" s="97"/>
      <c r="K16" s="43" t="s">
        <v>523</v>
      </c>
    </row>
    <row r="17" spans="1:11" ht="15.75" customHeight="1">
      <c r="A17" s="10" t="s">
        <v>24</v>
      </c>
      <c r="B17" s="76">
        <v>0.06944444444444443</v>
      </c>
      <c r="C17" s="77"/>
      <c r="D17" s="78" t="s">
        <v>559</v>
      </c>
      <c r="E17" s="78"/>
      <c r="F17" s="78"/>
      <c r="G17" s="78"/>
      <c r="H17" s="78"/>
      <c r="I17" s="78"/>
      <c r="J17" s="78"/>
      <c r="K17" s="57"/>
    </row>
    <row r="18" spans="1:11" ht="15.75" customHeight="1">
      <c r="A18" s="10" t="s">
        <v>25</v>
      </c>
      <c r="B18" s="76">
        <v>0.06944444444444443</v>
      </c>
      <c r="C18" s="77"/>
      <c r="D18" s="78" t="s">
        <v>560</v>
      </c>
      <c r="E18" s="78"/>
      <c r="F18" s="78"/>
      <c r="G18" s="78"/>
      <c r="H18" s="78"/>
      <c r="I18" s="78"/>
      <c r="J18" s="78"/>
      <c r="K18" s="57"/>
    </row>
    <row r="19" spans="1:11" ht="15.75" customHeight="1">
      <c r="A19" s="10" t="s">
        <v>26</v>
      </c>
      <c r="B19" s="76">
        <v>0.06944444444444443</v>
      </c>
      <c r="C19" s="77"/>
      <c r="D19" s="78" t="s">
        <v>561</v>
      </c>
      <c r="E19" s="78"/>
      <c r="F19" s="78"/>
      <c r="G19" s="78"/>
      <c r="H19" s="78"/>
      <c r="I19" s="78"/>
      <c r="J19" s="78"/>
      <c r="K19" s="57"/>
    </row>
    <row r="20" spans="1:11" ht="15.75" customHeight="1">
      <c r="A20" s="10" t="s">
        <v>27</v>
      </c>
      <c r="B20" s="76">
        <v>0.06944444444444443</v>
      </c>
      <c r="C20" s="77"/>
      <c r="D20" s="78" t="s">
        <v>562</v>
      </c>
      <c r="E20" s="78"/>
      <c r="F20" s="78"/>
      <c r="G20" s="78"/>
      <c r="H20" s="78"/>
      <c r="I20" s="78"/>
      <c r="J20" s="78"/>
      <c r="K20" s="57"/>
    </row>
    <row r="21" spans="1:11" ht="15.75" customHeight="1">
      <c r="A21" s="10" t="s">
        <v>28</v>
      </c>
      <c r="B21" s="76">
        <v>0.06944444444444443</v>
      </c>
      <c r="C21" s="77"/>
      <c r="D21" s="78" t="s">
        <v>563</v>
      </c>
      <c r="E21" s="78"/>
      <c r="F21" s="78"/>
      <c r="G21" s="78"/>
      <c r="H21" s="78"/>
      <c r="I21" s="78"/>
      <c r="J21" s="78"/>
      <c r="K21" s="57"/>
    </row>
    <row r="22" spans="1:11" ht="15.75" customHeight="1">
      <c r="A22" s="10" t="s">
        <v>29</v>
      </c>
      <c r="B22" s="76">
        <v>0.06944444444444443</v>
      </c>
      <c r="C22" s="77"/>
      <c r="D22" s="78" t="s">
        <v>564</v>
      </c>
      <c r="E22" s="78"/>
      <c r="F22" s="78"/>
      <c r="G22" s="78"/>
      <c r="H22" s="78"/>
      <c r="I22" s="78"/>
      <c r="J22" s="78"/>
      <c r="K22" s="57"/>
    </row>
    <row r="23" spans="1:11" ht="15.75" customHeight="1">
      <c r="A23" s="10" t="s">
        <v>30</v>
      </c>
      <c r="B23" s="76">
        <v>0.06944444444444443</v>
      </c>
      <c r="C23" s="77"/>
      <c r="D23" s="78" t="s">
        <v>565</v>
      </c>
      <c r="E23" s="78"/>
      <c r="F23" s="78"/>
      <c r="G23" s="78"/>
      <c r="H23" s="78"/>
      <c r="I23" s="78"/>
      <c r="J23" s="78"/>
      <c r="K23" s="57"/>
    </row>
    <row r="24" spans="1:11" ht="15.75" customHeight="1">
      <c r="A24" s="10" t="s">
        <v>31</v>
      </c>
      <c r="B24" s="76">
        <v>0.06944444444444443</v>
      </c>
      <c r="C24" s="77"/>
      <c r="D24" s="88" t="s">
        <v>566</v>
      </c>
      <c r="E24" s="88"/>
      <c r="F24" s="88"/>
      <c r="G24" s="88"/>
      <c r="H24" s="88"/>
      <c r="I24" s="88"/>
      <c r="J24" s="88"/>
      <c r="K24" s="57"/>
    </row>
    <row r="25" spans="1:11" ht="15.75" customHeight="1">
      <c r="A25" s="10" t="s">
        <v>32</v>
      </c>
      <c r="B25" s="76">
        <v>0.06944444444444443</v>
      </c>
      <c r="C25" s="77"/>
      <c r="D25" s="79" t="s">
        <v>567</v>
      </c>
      <c r="E25" s="79"/>
      <c r="F25" s="79"/>
      <c r="G25" s="79"/>
      <c r="H25" s="79"/>
      <c r="I25" s="79"/>
      <c r="J25" s="79"/>
      <c r="K25" s="57"/>
    </row>
    <row r="26" spans="1:11" ht="15.75" customHeight="1">
      <c r="A26" s="10" t="s">
        <v>33</v>
      </c>
      <c r="B26" s="76">
        <v>0.06944444444444443</v>
      </c>
      <c r="C26" s="77"/>
      <c r="D26" s="78" t="s">
        <v>568</v>
      </c>
      <c r="E26" s="78"/>
      <c r="F26" s="78"/>
      <c r="G26" s="78"/>
      <c r="H26" s="78"/>
      <c r="I26" s="78"/>
      <c r="J26" s="78"/>
      <c r="K26" s="57"/>
    </row>
    <row r="27" spans="1:11" ht="15.75" customHeight="1">
      <c r="A27" s="10" t="s">
        <v>34</v>
      </c>
      <c r="B27" s="76">
        <v>0.06944444444444443</v>
      </c>
      <c r="C27" s="77"/>
      <c r="D27" s="79" t="s">
        <v>569</v>
      </c>
      <c r="E27" s="79"/>
      <c r="F27" s="79"/>
      <c r="G27" s="79"/>
      <c r="H27" s="79"/>
      <c r="I27" s="79"/>
      <c r="J27" s="79"/>
      <c r="K27" s="57"/>
    </row>
    <row r="28" spans="1:11" ht="15.75" customHeight="1">
      <c r="A28" s="10" t="s">
        <v>35</v>
      </c>
      <c r="B28" s="76">
        <v>0.06944444444444443</v>
      </c>
      <c r="C28" s="77"/>
      <c r="D28" s="78" t="s">
        <v>570</v>
      </c>
      <c r="E28" s="78"/>
      <c r="F28" s="78"/>
      <c r="G28" s="78"/>
      <c r="H28" s="78"/>
      <c r="I28" s="78"/>
      <c r="J28" s="78"/>
      <c r="K28" s="57"/>
    </row>
    <row r="29" spans="1:11" ht="15.75" customHeight="1">
      <c r="A29" s="10" t="s">
        <v>36</v>
      </c>
      <c r="B29" s="76">
        <v>0.06944444444444443</v>
      </c>
      <c r="C29" s="77"/>
      <c r="D29" s="78" t="s">
        <v>571</v>
      </c>
      <c r="E29" s="78"/>
      <c r="F29" s="78"/>
      <c r="G29" s="78"/>
      <c r="H29" s="78"/>
      <c r="I29" s="78"/>
      <c r="J29" s="78"/>
      <c r="K29" s="57"/>
    </row>
    <row r="30" spans="1:11" ht="15.75" customHeight="1" thickBot="1">
      <c r="A30" s="12" t="s">
        <v>37</v>
      </c>
      <c r="B30" s="76">
        <v>0.06944444444444443</v>
      </c>
      <c r="C30" s="77"/>
      <c r="D30" s="78" t="s">
        <v>572</v>
      </c>
      <c r="E30" s="78"/>
      <c r="F30" s="78"/>
      <c r="G30" s="78"/>
      <c r="H30" s="78"/>
      <c r="I30" s="78"/>
      <c r="J30" s="78"/>
      <c r="K30" s="57"/>
    </row>
    <row r="31" spans="1:11" ht="15.75" customHeight="1" thickBot="1">
      <c r="A31" s="61" t="s">
        <v>576</v>
      </c>
      <c r="B31" s="86" t="s">
        <v>577</v>
      </c>
      <c r="C31" s="87"/>
      <c r="K31" s="57"/>
    </row>
    <row r="32" spans="1:11" ht="39" thickBot="1">
      <c r="A32" s="64" t="s">
        <v>516</v>
      </c>
      <c r="B32" s="65"/>
      <c r="C32" s="65"/>
      <c r="D32" s="35" t="s">
        <v>494</v>
      </c>
      <c r="E32" s="34" t="s">
        <v>13</v>
      </c>
      <c r="F32" s="74" t="s">
        <v>14</v>
      </c>
      <c r="G32" s="74"/>
      <c r="H32" s="74"/>
      <c r="I32" s="74"/>
      <c r="J32" s="34" t="s">
        <v>17</v>
      </c>
      <c r="K32" s="36" t="s">
        <v>529</v>
      </c>
    </row>
    <row r="33" spans="1:11" ht="18" customHeight="1">
      <c r="A33" s="66"/>
      <c r="B33" s="67"/>
      <c r="C33" s="67"/>
      <c r="D33" s="37" t="s">
        <v>15</v>
      </c>
      <c r="E33" s="21">
        <v>1</v>
      </c>
      <c r="F33" s="81">
        <v>39832</v>
      </c>
      <c r="G33" s="82"/>
      <c r="H33" s="82"/>
      <c r="I33" s="82"/>
      <c r="J33" s="13">
        <v>60</v>
      </c>
      <c r="K33" s="14">
        <v>0</v>
      </c>
    </row>
    <row r="34" spans="1:11" ht="18" customHeight="1" thickBot="1">
      <c r="A34" s="66"/>
      <c r="B34" s="67"/>
      <c r="C34" s="67"/>
      <c r="D34" s="38" t="s">
        <v>495</v>
      </c>
      <c r="E34" s="8"/>
      <c r="F34" s="80"/>
      <c r="G34" s="80"/>
      <c r="H34" s="80"/>
      <c r="I34" s="80"/>
      <c r="J34" s="15"/>
      <c r="K34" s="16"/>
    </row>
    <row r="35" spans="1:11" ht="18" customHeight="1">
      <c r="A35" s="66"/>
      <c r="B35" s="67"/>
      <c r="C35" s="67"/>
      <c r="D35" s="62" t="s">
        <v>497</v>
      </c>
      <c r="E35" s="63"/>
      <c r="F35" s="63"/>
      <c r="G35" s="63"/>
      <c r="H35" s="63"/>
      <c r="I35" s="63"/>
      <c r="J35" s="17">
        <f>IF(ISNUMBER(J33),100-J33,"")</f>
        <v>40</v>
      </c>
      <c r="K35" s="18">
        <f>IF(ISNUMBER(J35),J35/$J$35*100,"")</f>
        <v>100</v>
      </c>
    </row>
    <row r="36" spans="1:11" ht="18" customHeight="1">
      <c r="A36" s="66"/>
      <c r="B36" s="67"/>
      <c r="C36" s="67"/>
      <c r="D36" s="39" t="s">
        <v>18</v>
      </c>
      <c r="E36" s="7">
        <v>1</v>
      </c>
      <c r="F36" s="75"/>
      <c r="G36" s="83"/>
      <c r="H36" s="83"/>
      <c r="I36" s="83"/>
      <c r="J36" s="7">
        <v>30</v>
      </c>
      <c r="K36" s="19">
        <v>75</v>
      </c>
    </row>
    <row r="37" spans="1:11" ht="18" customHeight="1">
      <c r="A37" s="66"/>
      <c r="B37" s="67"/>
      <c r="C37" s="67"/>
      <c r="D37" s="39" t="s">
        <v>19</v>
      </c>
      <c r="E37" s="7"/>
      <c r="F37" s="83"/>
      <c r="G37" s="83"/>
      <c r="H37" s="83"/>
      <c r="I37" s="83"/>
      <c r="J37" s="7"/>
      <c r="K37" s="19"/>
    </row>
    <row r="38" spans="1:11" ht="18" customHeight="1">
      <c r="A38" s="66"/>
      <c r="B38" s="67"/>
      <c r="C38" s="67"/>
      <c r="D38" s="39" t="s">
        <v>20</v>
      </c>
      <c r="E38" s="7">
        <v>1</v>
      </c>
      <c r="F38" s="83"/>
      <c r="G38" s="83"/>
      <c r="H38" s="83"/>
      <c r="I38" s="83"/>
      <c r="J38" s="7">
        <v>10</v>
      </c>
      <c r="K38" s="19">
        <v>25</v>
      </c>
    </row>
    <row r="39" spans="1:11" ht="18" customHeight="1">
      <c r="A39" s="66"/>
      <c r="B39" s="67"/>
      <c r="C39" s="67"/>
      <c r="D39" s="39" t="s">
        <v>21</v>
      </c>
      <c r="E39" s="7"/>
      <c r="F39" s="83"/>
      <c r="G39" s="83"/>
      <c r="H39" s="83"/>
      <c r="I39" s="83"/>
      <c r="J39" s="7"/>
      <c r="K39" s="19"/>
    </row>
    <row r="40" spans="1:11" ht="18" customHeight="1">
      <c r="A40" s="66"/>
      <c r="B40" s="67"/>
      <c r="C40" s="67"/>
      <c r="D40" s="39" t="s">
        <v>16</v>
      </c>
      <c r="E40" s="7"/>
      <c r="F40" s="83"/>
      <c r="G40" s="83"/>
      <c r="H40" s="83"/>
      <c r="I40" s="83"/>
      <c r="J40" s="7"/>
      <c r="K40" s="19">
        <f>IF(ISNUMBER(J40),J40/$J$35*100,"")</f>
      </c>
    </row>
    <row r="41" spans="1:11" ht="18" customHeight="1" thickBot="1">
      <c r="A41" s="84"/>
      <c r="B41" s="85"/>
      <c r="C41" s="85"/>
      <c r="D41" s="22" t="s">
        <v>528</v>
      </c>
      <c r="E41" s="11"/>
      <c r="F41" s="80"/>
      <c r="G41" s="80"/>
      <c r="H41" s="80"/>
      <c r="I41" s="80"/>
      <c r="J41" s="11"/>
      <c r="K41" s="20">
        <f>IF(ISNUMBER(J41),J41/$J$35*100,"")</f>
      </c>
    </row>
    <row r="42" spans="1:11" ht="18" customHeight="1" thickBot="1">
      <c r="A42" s="95">
        <f>IF((SUM(J36:J41)+J33)=100,"","Hata! Başarı notuna katkıların toplamı 100'e eşit olması gerekir. (Girdiğiniz değerlerin toplamı = "&amp;(SUM(J36:J41)+J33)&amp;")")</f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ht="18" customHeight="1" thickBot="1">
      <c r="A43" s="71" t="s">
        <v>532</v>
      </c>
      <c r="B43" s="72"/>
      <c r="C43" s="72"/>
      <c r="D43" s="72"/>
      <c r="E43" s="72"/>
      <c r="F43" s="72"/>
      <c r="G43" s="72"/>
      <c r="H43" s="73"/>
      <c r="I43" s="127" t="s">
        <v>533</v>
      </c>
      <c r="J43" s="128"/>
      <c r="K43" s="40" t="s">
        <v>539</v>
      </c>
    </row>
    <row r="44" spans="1:11" s="23" customFormat="1" ht="18" customHeight="1" thickBot="1">
      <c r="A44" s="41" t="s">
        <v>534</v>
      </c>
      <c r="B44" s="97" t="s">
        <v>540</v>
      </c>
      <c r="C44" s="97"/>
      <c r="D44" s="43" t="s">
        <v>541</v>
      </c>
      <c r="E44" s="44"/>
      <c r="F44" s="129" t="s">
        <v>534</v>
      </c>
      <c r="G44" s="130"/>
      <c r="H44" s="130"/>
      <c r="I44" s="130"/>
      <c r="J44" s="42" t="s">
        <v>13</v>
      </c>
      <c r="K44" s="43" t="s">
        <v>541</v>
      </c>
    </row>
    <row r="45" spans="1:11" s="26" customFormat="1" ht="23.25" customHeight="1">
      <c r="A45" s="45" t="s">
        <v>542</v>
      </c>
      <c r="B45" s="131"/>
      <c r="C45" s="132"/>
      <c r="D45" s="46"/>
      <c r="E45" s="47"/>
      <c r="F45" s="133" t="s">
        <v>543</v>
      </c>
      <c r="G45" s="134"/>
      <c r="H45" s="134"/>
      <c r="I45" s="134"/>
      <c r="J45" s="48"/>
      <c r="K45" s="49"/>
    </row>
    <row r="46" spans="1:11" s="26" customFormat="1" ht="23.25" customHeight="1">
      <c r="A46" s="50" t="s">
        <v>544</v>
      </c>
      <c r="B46" s="135">
        <v>2</v>
      </c>
      <c r="C46" s="136"/>
      <c r="D46" s="51">
        <v>28</v>
      </c>
      <c r="E46" s="25"/>
      <c r="F46" s="137" t="s">
        <v>536</v>
      </c>
      <c r="G46" s="138"/>
      <c r="H46" s="138"/>
      <c r="I46" s="138"/>
      <c r="J46" s="27"/>
      <c r="K46" s="29"/>
    </row>
    <row r="47" spans="1:11" ht="23.25" customHeight="1">
      <c r="A47" s="50" t="s">
        <v>16</v>
      </c>
      <c r="B47" s="139"/>
      <c r="C47" s="139"/>
      <c r="D47" s="28"/>
      <c r="E47" s="30"/>
      <c r="F47" s="137" t="s">
        <v>535</v>
      </c>
      <c r="G47" s="138"/>
      <c r="H47" s="138"/>
      <c r="I47" s="138"/>
      <c r="J47" s="27">
        <v>1</v>
      </c>
      <c r="K47" s="29">
        <v>10</v>
      </c>
    </row>
    <row r="48" spans="1:11" ht="23.25" customHeight="1">
      <c r="A48" s="50" t="s">
        <v>545</v>
      </c>
      <c r="B48" s="139">
        <v>1</v>
      </c>
      <c r="C48" s="139"/>
      <c r="D48" s="51">
        <v>14</v>
      </c>
      <c r="E48" s="30"/>
      <c r="F48" s="137" t="s">
        <v>546</v>
      </c>
      <c r="G48" s="138"/>
      <c r="H48" s="138"/>
      <c r="I48" s="138"/>
      <c r="J48" s="27">
        <v>1</v>
      </c>
      <c r="K48" s="29">
        <v>4</v>
      </c>
    </row>
    <row r="49" spans="1:11" ht="23.25" customHeight="1">
      <c r="A49" s="50" t="s">
        <v>547</v>
      </c>
      <c r="B49" s="139"/>
      <c r="C49" s="139"/>
      <c r="D49" s="51"/>
      <c r="E49" s="30"/>
      <c r="F49" s="137" t="s">
        <v>538</v>
      </c>
      <c r="G49" s="138"/>
      <c r="H49" s="138"/>
      <c r="I49" s="138"/>
      <c r="J49" s="27"/>
      <c r="K49" s="29"/>
    </row>
    <row r="50" spans="1:11" ht="23.25" customHeight="1">
      <c r="A50" s="52" t="s">
        <v>548</v>
      </c>
      <c r="B50" s="141">
        <v>1</v>
      </c>
      <c r="C50" s="141"/>
      <c r="D50" s="24">
        <v>14</v>
      </c>
      <c r="E50" s="30"/>
      <c r="F50" s="137" t="s">
        <v>549</v>
      </c>
      <c r="G50" s="138"/>
      <c r="H50" s="138"/>
      <c r="I50" s="138"/>
      <c r="J50" s="27">
        <v>5</v>
      </c>
      <c r="K50" s="29">
        <v>5</v>
      </c>
    </row>
    <row r="51" spans="1:11" ht="23.25" customHeight="1">
      <c r="A51" s="50" t="s">
        <v>550</v>
      </c>
      <c r="B51" s="140">
        <v>1</v>
      </c>
      <c r="C51" s="140"/>
      <c r="D51" s="29">
        <v>6</v>
      </c>
      <c r="E51" s="30"/>
      <c r="F51" s="137" t="s">
        <v>537</v>
      </c>
      <c r="G51" s="138"/>
      <c r="H51" s="138"/>
      <c r="I51" s="138"/>
      <c r="J51" s="27"/>
      <c r="K51" s="29"/>
    </row>
    <row r="52" spans="1:11" ht="23.25" customHeight="1" thickBot="1">
      <c r="A52" s="53" t="s">
        <v>551</v>
      </c>
      <c r="B52" s="91">
        <v>1</v>
      </c>
      <c r="C52" s="91"/>
      <c r="D52" s="31">
        <v>8</v>
      </c>
      <c r="E52" s="32"/>
      <c r="F52" s="92" t="s">
        <v>528</v>
      </c>
      <c r="G52" s="93"/>
      <c r="H52" s="93"/>
      <c r="I52" s="93"/>
      <c r="J52" s="33"/>
      <c r="K52" s="31"/>
    </row>
    <row r="53" spans="1:11" ht="18" customHeight="1" thickBot="1">
      <c r="A53" s="89" t="s">
        <v>552</v>
      </c>
      <c r="B53" s="90"/>
      <c r="C53" s="90"/>
      <c r="D53" s="90"/>
      <c r="E53" s="90"/>
      <c r="F53" s="90"/>
      <c r="G53" s="90"/>
      <c r="H53" s="90"/>
      <c r="I53" s="94"/>
      <c r="J53" s="54">
        <f>SUM(B45:C52)+SUM(J45:J52)</f>
        <v>13</v>
      </c>
      <c r="K53" s="55">
        <f>SUM(D45:D52)+SUM(K45:K52)</f>
        <v>89</v>
      </c>
    </row>
    <row r="54" spans="1:11" ht="18" customHeight="1" thickBot="1">
      <c r="A54" s="89" t="s">
        <v>553</v>
      </c>
      <c r="B54" s="90"/>
      <c r="C54" s="90"/>
      <c r="D54" s="90"/>
      <c r="E54" s="90"/>
      <c r="F54" s="90"/>
      <c r="G54" s="90"/>
      <c r="H54" s="90"/>
      <c r="I54" s="90"/>
      <c r="J54" s="90"/>
      <c r="K54" s="56">
        <f>ROUND(K53/25,0)</f>
        <v>4</v>
      </c>
    </row>
    <row r="55" spans="1:5" ht="18" customHeight="1" hidden="1">
      <c r="A55" s="3" t="s">
        <v>498</v>
      </c>
      <c r="B55" s="3">
        <v>40</v>
      </c>
      <c r="C55" s="2">
        <v>0</v>
      </c>
      <c r="D55" s="3" t="s">
        <v>166</v>
      </c>
      <c r="E55" s="2" t="s">
        <v>486</v>
      </c>
    </row>
    <row r="56" spans="1:5" ht="18" customHeight="1" hidden="1">
      <c r="A56" s="3" t="s">
        <v>519</v>
      </c>
      <c r="B56" s="3">
        <v>60</v>
      </c>
      <c r="C56" s="2">
        <v>0</v>
      </c>
      <c r="D56" s="3" t="s">
        <v>172</v>
      </c>
      <c r="E56" s="2" t="s">
        <v>486</v>
      </c>
    </row>
    <row r="57" spans="1:5" ht="18" customHeight="1" hidden="1">
      <c r="A57" s="3" t="s">
        <v>499</v>
      </c>
      <c r="B57" s="3">
        <v>50</v>
      </c>
      <c r="C57" s="2">
        <v>0</v>
      </c>
      <c r="D57" s="3" t="s">
        <v>175</v>
      </c>
      <c r="E57" s="2" t="s">
        <v>486</v>
      </c>
    </row>
    <row r="58" spans="1:5" ht="18" customHeight="1" hidden="1">
      <c r="A58" s="3" t="s">
        <v>500</v>
      </c>
      <c r="B58" s="3"/>
      <c r="C58" s="2">
        <v>1</v>
      </c>
      <c r="D58" s="3" t="s">
        <v>517</v>
      </c>
      <c r="E58" s="2" t="s">
        <v>486</v>
      </c>
    </row>
    <row r="59" spans="1:5" ht="18" customHeight="1" hidden="1">
      <c r="A59" s="3" t="s">
        <v>490</v>
      </c>
      <c r="B59" s="3"/>
      <c r="C59" s="2">
        <v>0</v>
      </c>
      <c r="D59" s="3"/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198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202</v>
      </c>
      <c r="E61" s="2" t="s">
        <v>488</v>
      </c>
    </row>
    <row r="62" spans="1:5" ht="18" customHeight="1" hidden="1">
      <c r="A62" s="3" t="s">
        <v>503</v>
      </c>
      <c r="B62" s="3"/>
      <c r="C62" s="2">
        <v>0</v>
      </c>
      <c r="D62" s="3" t="s">
        <v>518</v>
      </c>
      <c r="E62" s="2" t="s">
        <v>488</v>
      </c>
    </row>
    <row r="63" spans="1:5" ht="18" customHeight="1" hidden="1">
      <c r="A63" s="3" t="s">
        <v>491</v>
      </c>
      <c r="B63" s="3"/>
      <c r="C63" s="2">
        <v>0</v>
      </c>
      <c r="D63" s="3"/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40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49</v>
      </c>
      <c r="E65" s="2" t="s">
        <v>489</v>
      </c>
    </row>
    <row r="66" spans="1:5" ht="18" customHeight="1" hidden="1">
      <c r="A66" s="3" t="s">
        <v>506</v>
      </c>
      <c r="B66" s="3">
        <v>60</v>
      </c>
      <c r="C66" s="2">
        <v>0</v>
      </c>
      <c r="D66" s="3" t="s">
        <v>65</v>
      </c>
      <c r="E66" s="2" t="s">
        <v>489</v>
      </c>
    </row>
    <row r="67" spans="1:5" ht="18" customHeight="1" hidden="1">
      <c r="A67" s="3" t="s">
        <v>492</v>
      </c>
      <c r="B67" s="3"/>
      <c r="C67" s="2">
        <v>0</v>
      </c>
      <c r="D67" s="3"/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222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227</v>
      </c>
      <c r="E69" s="2" t="s">
        <v>487</v>
      </c>
    </row>
    <row r="70" spans="1:5" ht="18" customHeight="1" hidden="1">
      <c r="A70" s="3" t="s">
        <v>509</v>
      </c>
      <c r="B70" s="3">
        <v>60</v>
      </c>
      <c r="C70" s="2">
        <v>0</v>
      </c>
      <c r="D70" s="3" t="s">
        <v>238</v>
      </c>
      <c r="E70" s="2" t="s">
        <v>487</v>
      </c>
    </row>
    <row r="71" spans="1:5" ht="18" customHeight="1" hidden="1">
      <c r="A71" s="3" t="s">
        <v>510</v>
      </c>
      <c r="B71" s="3">
        <v>50</v>
      </c>
      <c r="C71" s="2">
        <v>0</v>
      </c>
      <c r="D71" s="3" t="s">
        <v>246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266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231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270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310</v>
      </c>
      <c r="E75" s="2" t="s">
        <v>487</v>
      </c>
    </row>
    <row r="76" spans="1:5" ht="18" customHeight="1" hidden="1">
      <c r="A76" s="3" t="s">
        <v>515</v>
      </c>
      <c r="B76" s="3">
        <v>60</v>
      </c>
      <c r="C76" s="2">
        <v>0</v>
      </c>
      <c r="D76" s="3" t="s">
        <v>316</v>
      </c>
      <c r="E76" s="2" t="s">
        <v>487</v>
      </c>
    </row>
    <row r="77" ht="18" customHeight="1" hidden="1"/>
    <row r="78" ht="18" customHeight="1" hidden="1"/>
    <row r="79" spans="1:10" ht="18" customHeight="1" hidden="1">
      <c r="A79" s="1" t="s">
        <v>38</v>
      </c>
      <c r="B79" s="1" t="s">
        <v>522</v>
      </c>
      <c r="C79" s="1" t="s">
        <v>522</v>
      </c>
      <c r="D79" s="1" t="s">
        <v>206</v>
      </c>
      <c r="E79" s="1" t="s">
        <v>39</v>
      </c>
      <c r="F79" s="1" t="s">
        <v>520</v>
      </c>
      <c r="G79" s="1"/>
      <c r="H79" s="1"/>
      <c r="I79" s="2" t="e">
        <f>VLOOKUP($A$1,birimler2,4,FALSE)</f>
        <v>#N/A</v>
      </c>
      <c r="J79" s="2">
        <f>COUNTIF(A80:A495,I79)</f>
        <v>0</v>
      </c>
    </row>
    <row r="80" spans="1:10" ht="18" customHeight="1" hidden="1">
      <c r="A80" s="3" t="s">
        <v>222</v>
      </c>
      <c r="B80" s="3"/>
      <c r="C80" s="3"/>
      <c r="D80" s="3" t="s">
        <v>223</v>
      </c>
      <c r="E80" s="3" t="s">
        <v>224</v>
      </c>
      <c r="F80" s="3">
        <v>1</v>
      </c>
      <c r="G80" s="3"/>
      <c r="H80" s="3"/>
      <c r="I80" s="2" t="e">
        <f>VLOOKUP(I79,birimDet,6,FALSE)</f>
        <v>#N/A</v>
      </c>
      <c r="J80" s="2" t="e">
        <f>I80+J79</f>
        <v>#N/A</v>
      </c>
    </row>
    <row r="81" spans="1:8" ht="18" customHeight="1" hidden="1">
      <c r="A81" s="3" t="s">
        <v>222</v>
      </c>
      <c r="B81" s="3"/>
      <c r="C81" s="3"/>
      <c r="D81" s="3" t="s">
        <v>223</v>
      </c>
      <c r="E81" s="3" t="s">
        <v>225</v>
      </c>
      <c r="F81" s="3">
        <v>2</v>
      </c>
      <c r="G81" s="3"/>
      <c r="H81" s="3"/>
    </row>
    <row r="82" spans="1:10" ht="18" customHeight="1" hidden="1">
      <c r="A82" s="3" t="s">
        <v>222</v>
      </c>
      <c r="B82" s="3"/>
      <c r="C82" s="3"/>
      <c r="D82" s="3" t="s">
        <v>223</v>
      </c>
      <c r="E82" s="3" t="s">
        <v>226</v>
      </c>
      <c r="F82" s="3">
        <v>3</v>
      </c>
      <c r="G82" s="3"/>
      <c r="H82" s="3"/>
      <c r="I82" s="3" t="e">
        <f ca="1">VLOOKUP($I$79,OFFSET(A79,$I$80,0,80,5),5,FALSE)</f>
        <v>#N/A</v>
      </c>
      <c r="J82" s="3">
        <f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85</v>
      </c>
      <c r="F83" s="3">
        <v>4</v>
      </c>
      <c r="G83" s="3"/>
      <c r="H83" s="3"/>
      <c r="I83" s="3" t="e">
        <f ca="1">VLOOKUP($I$79,OFFSET(A80,$I$80,0,80,5),5,FALSE)</f>
        <v>#N/A</v>
      </c>
      <c r="J83" s="3">
        <f aca="true" t="shared" si="0" ref="J83:J146">IF(ISERROR(I83),"",I83)</f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86</v>
      </c>
      <c r="F84" s="3">
        <v>5</v>
      </c>
      <c r="G84" s="3"/>
      <c r="H84" s="3"/>
      <c r="I84" s="3" t="e">
        <f aca="true" ca="1" t="shared" si="1" ref="I84:I147">VLOOKUP($I$79,OFFSET(A81,$I$80,0,80,5),5,FALSE)</f>
        <v>#N/A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87</v>
      </c>
      <c r="F85" s="3">
        <v>6</v>
      </c>
      <c r="G85" s="3"/>
      <c r="H85" s="3"/>
      <c r="I85" s="3" t="e">
        <f ca="1" t="shared" si="1"/>
        <v>#N/A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88</v>
      </c>
      <c r="F86" s="3">
        <v>7</v>
      </c>
      <c r="G86" s="3"/>
      <c r="H86" s="3"/>
      <c r="I86" s="3" t="e">
        <f ca="1" t="shared" si="1"/>
        <v>#N/A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89</v>
      </c>
      <c r="F87" s="3">
        <v>8</v>
      </c>
      <c r="G87" s="3"/>
      <c r="H87" s="3"/>
      <c r="I87" s="3" t="e">
        <f ca="1" t="shared" si="1"/>
        <v>#N/A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90</v>
      </c>
      <c r="F88" s="3">
        <v>9</v>
      </c>
      <c r="G88" s="3"/>
      <c r="H88" s="3"/>
      <c r="I88" s="3" t="e">
        <f ca="1" t="shared" si="1"/>
        <v>#N/A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91</v>
      </c>
      <c r="F89" s="3">
        <v>10</v>
      </c>
      <c r="G89" s="3"/>
      <c r="H89" s="3"/>
      <c r="I89" s="3" t="e">
        <f ca="1" t="shared" si="1"/>
        <v>#N/A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92</v>
      </c>
      <c r="F90" s="3">
        <v>11</v>
      </c>
      <c r="G90" s="3"/>
      <c r="H90" s="3"/>
      <c r="I90" s="3" t="e">
        <f ca="1" t="shared" si="1"/>
        <v>#N/A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93</v>
      </c>
      <c r="F91" s="3">
        <v>12</v>
      </c>
      <c r="G91" s="3"/>
      <c r="H91" s="3"/>
      <c r="I91" s="3" t="e">
        <f ca="1" t="shared" si="1"/>
        <v>#N/A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94</v>
      </c>
      <c r="F92" s="3">
        <v>13</v>
      </c>
      <c r="G92" s="3"/>
      <c r="H92" s="3"/>
      <c r="I92" s="3" t="e">
        <f ca="1" t="shared" si="1"/>
        <v>#N/A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95</v>
      </c>
      <c r="F93" s="3">
        <v>14</v>
      </c>
      <c r="G93" s="3"/>
      <c r="H93" s="3"/>
      <c r="I93" s="3" t="e">
        <f ca="1" t="shared" si="1"/>
        <v>#N/A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96</v>
      </c>
      <c r="F94" s="3">
        <v>15</v>
      </c>
      <c r="G94" s="3"/>
      <c r="H94" s="3"/>
      <c r="I94" s="3" t="e">
        <f ca="1" t="shared" si="1"/>
        <v>#N/A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97</v>
      </c>
      <c r="F95" s="3">
        <v>16</v>
      </c>
      <c r="G95" s="3"/>
      <c r="H95" s="3"/>
      <c r="I95" s="3" t="e">
        <f ca="1" t="shared" si="1"/>
        <v>#N/A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106</v>
      </c>
      <c r="F96" s="3">
        <v>17</v>
      </c>
      <c r="G96" s="3"/>
      <c r="H96" s="3"/>
      <c r="I96" s="3" t="e">
        <f ca="1" t="shared" si="1"/>
        <v>#N/A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98</v>
      </c>
      <c r="F97" s="3">
        <v>18</v>
      </c>
      <c r="G97" s="3"/>
      <c r="H97" s="3"/>
      <c r="I97" s="3" t="e">
        <f ca="1" t="shared" si="1"/>
        <v>#N/A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99</v>
      </c>
      <c r="F98" s="3">
        <v>19</v>
      </c>
      <c r="G98" s="3"/>
      <c r="H98" s="3"/>
      <c r="I98" s="3" t="e">
        <f ca="1" t="shared" si="1"/>
        <v>#N/A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107</v>
      </c>
      <c r="F99" s="3">
        <v>20</v>
      </c>
      <c r="G99" s="3"/>
      <c r="H99" s="3"/>
      <c r="I99" s="3" t="e">
        <f ca="1" t="shared" si="1"/>
        <v>#N/A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100</v>
      </c>
      <c r="F100" s="3">
        <v>21</v>
      </c>
      <c r="G100" s="3"/>
      <c r="H100" s="3"/>
      <c r="I100" s="3" t="e">
        <f ca="1" t="shared" si="1"/>
        <v>#N/A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101</v>
      </c>
      <c r="F101" s="3">
        <v>22</v>
      </c>
      <c r="G101" s="3"/>
      <c r="H101" s="3"/>
      <c r="I101" s="3" t="e">
        <f ca="1" t="shared" si="1"/>
        <v>#N/A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102</v>
      </c>
      <c r="F102" s="3">
        <v>23</v>
      </c>
      <c r="G102" s="3"/>
      <c r="H102" s="3"/>
      <c r="I102" s="3" t="e">
        <f ca="1" t="shared" si="1"/>
        <v>#N/A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103</v>
      </c>
      <c r="F103" s="3">
        <v>24</v>
      </c>
      <c r="G103" s="3"/>
      <c r="H103" s="3"/>
      <c r="I103" s="3" t="e">
        <f ca="1" t="shared" si="1"/>
        <v>#N/A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104</v>
      </c>
      <c r="F104" s="3">
        <v>25</v>
      </c>
      <c r="G104" s="3"/>
      <c r="H104" s="3"/>
      <c r="I104" s="3" t="e">
        <f ca="1" t="shared" si="1"/>
        <v>#N/A</v>
      </c>
      <c r="J104" s="3">
        <f t="shared" si="0"/>
      </c>
    </row>
    <row r="105" spans="1:10" ht="18" customHeight="1" hidden="1">
      <c r="A105" s="3" t="s">
        <v>84</v>
      </c>
      <c r="B105" s="3"/>
      <c r="C105" s="3"/>
      <c r="D105" s="3" t="s">
        <v>207</v>
      </c>
      <c r="E105" s="3" t="s">
        <v>105</v>
      </c>
      <c r="F105" s="3">
        <v>26</v>
      </c>
      <c r="G105" s="3"/>
      <c r="H105" s="3"/>
      <c r="I105" s="3" t="e">
        <f ca="1" t="shared" si="1"/>
        <v>#N/A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203</v>
      </c>
      <c r="F106" s="3">
        <v>27</v>
      </c>
      <c r="G106" s="3"/>
      <c r="H106" s="3"/>
      <c r="I106" s="3" t="e">
        <f ca="1" t="shared" si="1"/>
        <v>#N/A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204</v>
      </c>
      <c r="F107" s="3">
        <v>28</v>
      </c>
      <c r="G107" s="3"/>
      <c r="H107" s="3"/>
      <c r="I107" s="3" t="e">
        <f ca="1" t="shared" si="1"/>
        <v>#N/A</v>
      </c>
      <c r="J107" s="3">
        <f t="shared" si="0"/>
      </c>
    </row>
    <row r="108" spans="1:10" ht="18" customHeight="1" hidden="1">
      <c r="A108" s="3" t="s">
        <v>202</v>
      </c>
      <c r="B108" s="3"/>
      <c r="C108" s="3"/>
      <c r="D108" s="3" t="s">
        <v>208</v>
      </c>
      <c r="E108" s="3" t="s">
        <v>205</v>
      </c>
      <c r="F108" s="3">
        <v>29</v>
      </c>
      <c r="G108" s="3"/>
      <c r="H108" s="3"/>
      <c r="I108" s="3" t="e">
        <f ca="1" t="shared" si="1"/>
        <v>#N/A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229</v>
      </c>
      <c r="F109" s="3">
        <v>30</v>
      </c>
      <c r="G109" s="3"/>
      <c r="H109" s="3"/>
      <c r="I109" s="3" t="e">
        <f ca="1" t="shared" si="1"/>
        <v>#N/A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230</v>
      </c>
      <c r="F110" s="3">
        <v>31</v>
      </c>
      <c r="G110" s="3"/>
      <c r="H110" s="3"/>
      <c r="I110" s="3" t="e">
        <f ca="1" t="shared" si="1"/>
        <v>#N/A</v>
      </c>
      <c r="J110" s="3">
        <f t="shared" si="0"/>
      </c>
    </row>
    <row r="111" spans="1:10" ht="18" customHeight="1" hidden="1">
      <c r="A111" s="3" t="s">
        <v>227</v>
      </c>
      <c r="B111" s="3"/>
      <c r="C111" s="3"/>
      <c r="D111" s="3" t="s">
        <v>228</v>
      </c>
      <c r="E111" s="3" t="s">
        <v>201</v>
      </c>
      <c r="F111" s="3">
        <v>32</v>
      </c>
      <c r="G111" s="3"/>
      <c r="H111" s="3"/>
      <c r="I111" s="3" t="e">
        <f ca="1" t="shared" si="1"/>
        <v>#N/A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199</v>
      </c>
      <c r="F112" s="3">
        <v>33</v>
      </c>
      <c r="G112" s="3"/>
      <c r="H112" s="3"/>
      <c r="I112" s="3" t="e">
        <f ca="1" t="shared" si="1"/>
        <v>#N/A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50</v>
      </c>
      <c r="F113" s="3">
        <v>34</v>
      </c>
      <c r="G113" s="3"/>
      <c r="H113" s="3"/>
      <c r="I113" s="3" t="e">
        <f ca="1" t="shared" si="1"/>
        <v>#N/A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200</v>
      </c>
      <c r="F114" s="3">
        <v>35</v>
      </c>
      <c r="G114" s="3"/>
      <c r="H114" s="3"/>
      <c r="I114" s="3" t="e">
        <f ca="1" t="shared" si="1"/>
        <v>#N/A</v>
      </c>
      <c r="J114" s="3">
        <f t="shared" si="0"/>
      </c>
    </row>
    <row r="115" spans="1:10" ht="18" customHeight="1" hidden="1">
      <c r="A115" s="3" t="s">
        <v>198</v>
      </c>
      <c r="B115" s="3"/>
      <c r="C115" s="3"/>
      <c r="D115" s="3" t="s">
        <v>209</v>
      </c>
      <c r="E115" s="3" t="s">
        <v>201</v>
      </c>
      <c r="F115" s="3">
        <v>36</v>
      </c>
      <c r="G115" s="3"/>
      <c r="H115" s="3"/>
      <c r="I115" s="3" t="e">
        <f ca="1" t="shared" si="1"/>
        <v>#N/A</v>
      </c>
      <c r="J115" s="3">
        <f t="shared" si="0"/>
      </c>
    </row>
    <row r="116" spans="1:10" ht="18" customHeight="1" hidden="1">
      <c r="A116" s="3" t="s">
        <v>108</v>
      </c>
      <c r="B116" s="3"/>
      <c r="C116" s="3"/>
      <c r="D116" s="3" t="s">
        <v>210</v>
      </c>
      <c r="E116" s="3" t="s">
        <v>109</v>
      </c>
      <c r="F116" s="3">
        <v>37</v>
      </c>
      <c r="G116" s="3"/>
      <c r="H116" s="3"/>
      <c r="I116" s="3" t="e">
        <f ca="1" t="shared" si="1"/>
        <v>#N/A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342</v>
      </c>
      <c r="F117" s="3">
        <v>38</v>
      </c>
      <c r="G117" s="3"/>
      <c r="H117" s="3"/>
      <c r="I117" s="3" t="e">
        <f ca="1" t="shared" si="1"/>
        <v>#N/A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343</v>
      </c>
      <c r="F118" s="3">
        <v>39</v>
      </c>
      <c r="G118" s="3"/>
      <c r="H118" s="3"/>
      <c r="I118" s="3" t="e">
        <f ca="1" t="shared" si="1"/>
        <v>#N/A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321</v>
      </c>
      <c r="F119" s="3">
        <v>40</v>
      </c>
      <c r="G119" s="3"/>
      <c r="H119" s="3"/>
      <c r="I119" s="3" t="e">
        <f ca="1" t="shared" si="1"/>
        <v>#N/A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322</v>
      </c>
      <c r="F120" s="3">
        <v>41</v>
      </c>
      <c r="G120" s="3"/>
      <c r="H120" s="3"/>
      <c r="I120" s="3" t="e">
        <f ca="1" t="shared" si="1"/>
        <v>#N/A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323</v>
      </c>
      <c r="F121" s="3">
        <v>42</v>
      </c>
      <c r="G121" s="3"/>
      <c r="H121" s="3"/>
      <c r="I121" s="3" t="e">
        <f ca="1" t="shared" si="1"/>
        <v>#N/A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324</v>
      </c>
      <c r="F122" s="3">
        <v>43</v>
      </c>
      <c r="G122" s="3"/>
      <c r="H122" s="3"/>
      <c r="I122" s="3" t="e">
        <f ca="1" t="shared" si="1"/>
        <v>#N/A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242</v>
      </c>
      <c r="F123" s="3">
        <v>44</v>
      </c>
      <c r="G123" s="3"/>
      <c r="H123" s="3"/>
      <c r="I123" s="3" t="e">
        <f ca="1" t="shared" si="1"/>
        <v>#N/A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344</v>
      </c>
      <c r="F124" s="3">
        <v>45</v>
      </c>
      <c r="G124" s="3"/>
      <c r="H124" s="3"/>
      <c r="I124" s="3" t="e">
        <f ca="1" t="shared" si="1"/>
        <v>#N/A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345</v>
      </c>
      <c r="F125" s="3">
        <v>46</v>
      </c>
      <c r="G125" s="3"/>
      <c r="H125" s="3"/>
      <c r="I125" s="3" t="e">
        <f ca="1" t="shared" si="1"/>
        <v>#N/A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240</v>
      </c>
      <c r="F126" s="3">
        <v>47</v>
      </c>
      <c r="G126" s="3"/>
      <c r="H126" s="3"/>
      <c r="I126" s="3" t="e">
        <f ca="1" t="shared" si="1"/>
        <v>#N/A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325</v>
      </c>
      <c r="F127" s="3">
        <v>48</v>
      </c>
      <c r="G127" s="3"/>
      <c r="H127" s="3"/>
      <c r="I127" s="3" t="e">
        <f ca="1" t="shared" si="1"/>
        <v>#N/A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326</v>
      </c>
      <c r="F128" s="3">
        <v>49</v>
      </c>
      <c r="G128" s="3"/>
      <c r="H128" s="3"/>
      <c r="I128" s="3" t="e">
        <f ca="1" t="shared" si="1"/>
        <v>#N/A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327</v>
      </c>
      <c r="F129" s="3">
        <v>50</v>
      </c>
      <c r="G129" s="3"/>
      <c r="H129" s="3"/>
      <c r="I129" s="3" t="e">
        <f ca="1" t="shared" si="1"/>
        <v>#N/A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328</v>
      </c>
      <c r="F130" s="3">
        <v>51</v>
      </c>
      <c r="G130" s="3"/>
      <c r="H130" s="3"/>
      <c r="I130" s="3" t="e">
        <f ca="1" t="shared" si="1"/>
        <v>#N/A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329</v>
      </c>
      <c r="F131" s="3">
        <v>52</v>
      </c>
      <c r="G131" s="3"/>
      <c r="H131" s="3"/>
      <c r="I131" s="3" t="e">
        <f ca="1" t="shared" si="1"/>
        <v>#N/A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241</v>
      </c>
      <c r="F132" s="3">
        <v>53</v>
      </c>
      <c r="G132" s="3"/>
      <c r="H132" s="3"/>
      <c r="I132" s="3" t="e">
        <f ca="1" t="shared" si="1"/>
        <v>#N/A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330</v>
      </c>
      <c r="F133" s="3">
        <v>54</v>
      </c>
      <c r="G133" s="3"/>
      <c r="H133" s="3"/>
      <c r="I133" s="3" t="e">
        <f ca="1" t="shared" si="1"/>
        <v>#N/A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331</v>
      </c>
      <c r="F134" s="3">
        <v>55</v>
      </c>
      <c r="G134" s="3"/>
      <c r="H134" s="3"/>
      <c r="I134" s="3" t="e">
        <f ca="1" t="shared" si="1"/>
        <v>#N/A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332</v>
      </c>
      <c r="F135" s="3">
        <v>56</v>
      </c>
      <c r="G135" s="3"/>
      <c r="H135" s="3"/>
      <c r="I135" s="3" t="e">
        <f ca="1" t="shared" si="1"/>
        <v>#N/A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333</v>
      </c>
      <c r="F136" s="3">
        <v>57</v>
      </c>
      <c r="G136" s="3"/>
      <c r="H136" s="3"/>
      <c r="I136" s="3" t="e">
        <f ca="1" t="shared" si="1"/>
        <v>#N/A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334</v>
      </c>
      <c r="F137" s="3">
        <v>58</v>
      </c>
      <c r="G137" s="3"/>
      <c r="H137" s="3"/>
      <c r="I137" s="3" t="e">
        <f ca="1" t="shared" si="1"/>
        <v>#N/A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335</v>
      </c>
      <c r="F138" s="3">
        <v>59</v>
      </c>
      <c r="G138" s="3"/>
      <c r="H138" s="3"/>
      <c r="I138" s="3" t="e">
        <f ca="1" t="shared" si="1"/>
        <v>#N/A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336</v>
      </c>
      <c r="F139" s="3">
        <v>60</v>
      </c>
      <c r="G139" s="3"/>
      <c r="H139" s="3"/>
      <c r="I139" s="3" t="e">
        <f ca="1" t="shared" si="1"/>
        <v>#N/A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337</v>
      </c>
      <c r="F140" s="3">
        <v>61</v>
      </c>
      <c r="G140" s="3"/>
      <c r="H140" s="3"/>
      <c r="I140" s="3" t="e">
        <f ca="1" t="shared" si="1"/>
        <v>#N/A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243</v>
      </c>
      <c r="F141" s="3">
        <v>62</v>
      </c>
      <c r="G141" s="3"/>
      <c r="H141" s="3"/>
      <c r="I141" s="3" t="e">
        <f ca="1" t="shared" si="1"/>
        <v>#N/A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346</v>
      </c>
      <c r="F142" s="3">
        <v>63</v>
      </c>
      <c r="G142" s="3"/>
      <c r="H142" s="3"/>
      <c r="I142" s="3" t="e">
        <f ca="1" t="shared" si="1"/>
        <v>#N/A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244</v>
      </c>
      <c r="F143" s="3">
        <v>64</v>
      </c>
      <c r="G143" s="3"/>
      <c r="H143" s="3"/>
      <c r="I143" s="3" t="e">
        <f ca="1" t="shared" si="1"/>
        <v>#N/A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347</v>
      </c>
      <c r="F144" s="3">
        <v>65</v>
      </c>
      <c r="G144" s="3"/>
      <c r="H144" s="3"/>
      <c r="I144" s="3" t="e">
        <f ca="1" t="shared" si="1"/>
        <v>#N/A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245</v>
      </c>
      <c r="F145" s="3">
        <v>66</v>
      </c>
      <c r="G145" s="3"/>
      <c r="H145" s="3"/>
      <c r="I145" s="3" t="e">
        <f ca="1" t="shared" si="1"/>
        <v>#N/A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348</v>
      </c>
      <c r="F146" s="3">
        <v>67</v>
      </c>
      <c r="G146" s="3"/>
      <c r="H146" s="3"/>
      <c r="I146" s="3" t="e">
        <f ca="1" t="shared" si="1"/>
        <v>#N/A</v>
      </c>
      <c r="J146" s="3">
        <f t="shared" si="0"/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338</v>
      </c>
      <c r="F147" s="3">
        <v>68</v>
      </c>
      <c r="G147" s="3"/>
      <c r="H147" s="5"/>
      <c r="I147" s="3" t="e">
        <f ca="1" t="shared" si="1"/>
        <v>#N/A</v>
      </c>
      <c r="J147" s="3">
        <f aca="true" t="shared" si="2" ref="J147:J161">IF(ISERROR(I147),"",I147)</f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339</v>
      </c>
      <c r="F148" s="3">
        <v>69</v>
      </c>
      <c r="G148" s="3"/>
      <c r="H148" s="3"/>
      <c r="I148" s="3" t="e">
        <f aca="true" ca="1" t="shared" si="3" ref="I148:I161">VLOOKUP($I$79,OFFSET(A145,$I$80,0,80,5),5,FALSE)</f>
        <v>#N/A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340</v>
      </c>
      <c r="F149" s="3">
        <v>70</v>
      </c>
      <c r="G149" s="3"/>
      <c r="H149" s="3"/>
      <c r="I149" s="3" t="e">
        <f ca="1" t="shared" si="3"/>
        <v>#N/A</v>
      </c>
      <c r="J149" s="3">
        <f t="shared" si="2"/>
      </c>
    </row>
    <row r="150" spans="1:10" ht="18" customHeight="1" hidden="1">
      <c r="A150" s="3" t="s">
        <v>238</v>
      </c>
      <c r="B150" s="3"/>
      <c r="C150" s="3"/>
      <c r="D150" s="3" t="s">
        <v>239</v>
      </c>
      <c r="E150" s="3" t="s">
        <v>341</v>
      </c>
      <c r="F150" s="3">
        <v>71</v>
      </c>
      <c r="G150" s="3"/>
      <c r="H150" s="5"/>
      <c r="I150" s="3" t="e">
        <f ca="1" t="shared" si="3"/>
        <v>#N/A</v>
      </c>
      <c r="J150" s="3">
        <f t="shared" si="2"/>
      </c>
    </row>
    <row r="151" spans="1:10" ht="18" customHeight="1" hidden="1">
      <c r="A151" s="3" t="s">
        <v>110</v>
      </c>
      <c r="B151" s="3"/>
      <c r="C151" s="3"/>
      <c r="D151" s="3" t="s">
        <v>111</v>
      </c>
      <c r="E151" s="3" t="s">
        <v>111</v>
      </c>
      <c r="F151" s="3">
        <v>72</v>
      </c>
      <c r="G151" s="3"/>
      <c r="H151" s="3"/>
      <c r="I151" s="3" t="e">
        <f ca="1" t="shared" si="3"/>
        <v>#N/A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521</v>
      </c>
      <c r="F152" s="3">
        <v>73</v>
      </c>
      <c r="G152" s="3"/>
      <c r="H152" s="3"/>
      <c r="I152" s="3" t="e">
        <f ca="1" t="shared" si="3"/>
        <v>#N/A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167</v>
      </c>
      <c r="F153" s="3">
        <v>74</v>
      </c>
      <c r="G153" s="3"/>
      <c r="H153" s="3"/>
      <c r="I153" s="3" t="e">
        <f ca="1" t="shared" si="3"/>
        <v>#N/A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168</v>
      </c>
      <c r="F154" s="3">
        <v>75</v>
      </c>
      <c r="G154" s="3"/>
      <c r="H154" s="3"/>
      <c r="I154" s="3" t="e">
        <f ca="1" t="shared" si="3"/>
        <v>#N/A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169</v>
      </c>
      <c r="F155" s="3">
        <v>76</v>
      </c>
      <c r="G155" s="3"/>
      <c r="H155" s="3"/>
      <c r="I155" s="3" t="e">
        <f ca="1" t="shared" si="3"/>
        <v>#N/A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170</v>
      </c>
      <c r="F156" s="3">
        <v>77</v>
      </c>
      <c r="G156" s="3"/>
      <c r="H156" s="3"/>
      <c r="I156" s="3" t="e">
        <f ca="1" t="shared" si="3"/>
        <v>#N/A</v>
      </c>
      <c r="J156" s="3">
        <f t="shared" si="2"/>
      </c>
    </row>
    <row r="157" spans="1:10" ht="18" customHeight="1" hidden="1">
      <c r="A157" s="3" t="s">
        <v>166</v>
      </c>
      <c r="B157" s="3"/>
      <c r="C157" s="3"/>
      <c r="D157" s="3" t="s">
        <v>0</v>
      </c>
      <c r="E157" s="3" t="s">
        <v>171</v>
      </c>
      <c r="F157" s="3">
        <v>78</v>
      </c>
      <c r="G157" s="3"/>
      <c r="H157" s="3"/>
      <c r="I157" s="3" t="e">
        <f ca="1" t="shared" si="3"/>
        <v>#N/A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257</v>
      </c>
      <c r="F158" s="3">
        <v>79</v>
      </c>
      <c r="G158" s="3"/>
      <c r="H158" s="3"/>
      <c r="I158" s="3" t="e">
        <f ca="1" t="shared" si="3"/>
        <v>#N/A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250</v>
      </c>
      <c r="F159" s="3">
        <v>80</v>
      </c>
      <c r="G159" s="3"/>
      <c r="H159" s="3"/>
      <c r="I159" s="3" t="e">
        <f ca="1" t="shared" si="3"/>
        <v>#N/A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357</v>
      </c>
      <c r="F160" s="3">
        <v>81</v>
      </c>
      <c r="G160" s="3"/>
      <c r="H160" s="3"/>
      <c r="I160" s="3" t="e">
        <f ca="1" t="shared" si="3"/>
        <v>#N/A</v>
      </c>
      <c r="J160" s="3">
        <f t="shared" si="2"/>
      </c>
    </row>
    <row r="161" spans="1:10" ht="18" customHeight="1" hidden="1">
      <c r="A161" s="3" t="s">
        <v>246</v>
      </c>
      <c r="B161" s="3"/>
      <c r="C161" s="3"/>
      <c r="D161" s="3" t="s">
        <v>247</v>
      </c>
      <c r="E161" s="3" t="s">
        <v>115</v>
      </c>
      <c r="F161" s="3">
        <v>82</v>
      </c>
      <c r="G161" s="3"/>
      <c r="H161" s="3"/>
      <c r="I161" s="3" t="e">
        <f ca="1" t="shared" si="3"/>
        <v>#N/A</v>
      </c>
      <c r="J161" s="3">
        <f t="shared" si="2"/>
      </c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258</v>
      </c>
      <c r="F162" s="3">
        <v>83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264</v>
      </c>
      <c r="F163" s="3">
        <v>84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259</v>
      </c>
      <c r="F164" s="3">
        <v>85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251</v>
      </c>
      <c r="F165" s="3">
        <v>86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260</v>
      </c>
      <c r="F166" s="3">
        <v>87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358</v>
      </c>
      <c r="F167" s="3">
        <v>88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117</v>
      </c>
      <c r="F168" s="3">
        <v>89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349</v>
      </c>
      <c r="F169" s="3">
        <v>90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350</v>
      </c>
      <c r="F170" s="3">
        <v>91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351</v>
      </c>
      <c r="F171" s="3">
        <v>92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352</v>
      </c>
      <c r="F172" s="3">
        <v>93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353</v>
      </c>
      <c r="F173" s="3">
        <v>94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354</v>
      </c>
      <c r="F174" s="3">
        <v>95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169</v>
      </c>
      <c r="F175" s="3">
        <v>96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252</v>
      </c>
      <c r="F176" s="3">
        <v>97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261</v>
      </c>
      <c r="F177" s="3">
        <v>98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253</v>
      </c>
      <c r="F178" s="3">
        <v>99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119</v>
      </c>
      <c r="F179" s="3">
        <v>100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355</v>
      </c>
      <c r="F180" s="3">
        <v>101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356</v>
      </c>
      <c r="F181" s="3">
        <v>102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265</v>
      </c>
      <c r="F182" s="3">
        <v>103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254</v>
      </c>
      <c r="F183" s="3">
        <v>104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262</v>
      </c>
      <c r="F184" s="3">
        <v>105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263</v>
      </c>
      <c r="F185" s="3">
        <v>106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77</v>
      </c>
      <c r="F186" s="3">
        <v>107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255</v>
      </c>
      <c r="F187" s="3">
        <v>108</v>
      </c>
      <c r="G187" s="3"/>
      <c r="H187" s="3"/>
      <c r="I187" s="4"/>
    </row>
    <row r="188" spans="1:9" ht="18" customHeight="1" hidden="1">
      <c r="A188" s="3" t="s">
        <v>246</v>
      </c>
      <c r="B188" s="3"/>
      <c r="C188" s="3"/>
      <c r="D188" s="3" t="s">
        <v>247</v>
      </c>
      <c r="E188" s="3" t="s">
        <v>256</v>
      </c>
      <c r="F188" s="3">
        <v>109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113</v>
      </c>
      <c r="F189" s="3">
        <v>110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114</v>
      </c>
      <c r="F190" s="3">
        <v>111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115</v>
      </c>
      <c r="F191" s="3">
        <v>112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116</v>
      </c>
      <c r="F192" s="3">
        <v>113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117</v>
      </c>
      <c r="F193" s="3">
        <v>114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118</v>
      </c>
      <c r="F194" s="3">
        <v>115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119</v>
      </c>
      <c r="F195" s="3">
        <v>116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120</v>
      </c>
      <c r="F196" s="3">
        <v>117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121</v>
      </c>
      <c r="F197" s="3">
        <v>118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122</v>
      </c>
      <c r="F198" s="3">
        <v>119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123</v>
      </c>
      <c r="F199" s="3">
        <v>120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14</v>
      </c>
      <c r="F200" s="3">
        <v>121</v>
      </c>
      <c r="G200" s="3"/>
      <c r="H200" s="3"/>
      <c r="I200" s="4"/>
    </row>
    <row r="201" spans="1:9" ht="18" customHeight="1" hidden="1">
      <c r="A201" s="3" t="s">
        <v>112</v>
      </c>
      <c r="B201" s="3"/>
      <c r="C201" s="3"/>
      <c r="D201" s="3" t="s">
        <v>211</v>
      </c>
      <c r="E201" s="3" t="s">
        <v>124</v>
      </c>
      <c r="F201" s="3">
        <v>122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130</v>
      </c>
      <c r="F202" s="3">
        <v>123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131</v>
      </c>
      <c r="F203" s="3">
        <v>124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359</v>
      </c>
      <c r="F204" s="3">
        <v>125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360</v>
      </c>
      <c r="F205" s="3">
        <v>126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361</v>
      </c>
      <c r="F206" s="3">
        <v>127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362</v>
      </c>
      <c r="F207" s="3">
        <v>128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134</v>
      </c>
      <c r="F208" s="3">
        <v>129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268</v>
      </c>
      <c r="F209" s="3">
        <v>130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137</v>
      </c>
      <c r="F210" s="3">
        <v>131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363</v>
      </c>
      <c r="F211" s="3">
        <v>132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364</v>
      </c>
      <c r="F212" s="3">
        <v>133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269</v>
      </c>
      <c r="F213" s="3">
        <v>134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365</v>
      </c>
      <c r="F214" s="3">
        <v>135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366</v>
      </c>
      <c r="F215" s="3">
        <v>136</v>
      </c>
      <c r="G215" s="3"/>
      <c r="H215" s="3"/>
      <c r="I215" s="4"/>
    </row>
    <row r="216" spans="1:9" ht="18" customHeight="1" hidden="1">
      <c r="A216" s="3" t="s">
        <v>266</v>
      </c>
      <c r="B216" s="3"/>
      <c r="C216" s="3"/>
      <c r="D216" s="3" t="s">
        <v>267</v>
      </c>
      <c r="E216" s="3" t="s">
        <v>367</v>
      </c>
      <c r="F216" s="3">
        <v>137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130</v>
      </c>
      <c r="F217" s="3">
        <v>138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131</v>
      </c>
      <c r="F218" s="3">
        <v>139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132</v>
      </c>
      <c r="F219" s="3">
        <v>140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133</v>
      </c>
      <c r="F220" s="3">
        <v>141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134</v>
      </c>
      <c r="F221" s="3">
        <v>142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135</v>
      </c>
      <c r="F222" s="3">
        <v>143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136</v>
      </c>
      <c r="F223" s="3">
        <v>144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137</v>
      </c>
      <c r="F224" s="3">
        <v>145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138</v>
      </c>
      <c r="F225" s="3">
        <v>146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129</v>
      </c>
      <c r="F226" s="3">
        <v>147</v>
      </c>
      <c r="G226" s="3"/>
      <c r="H226" s="3"/>
      <c r="I226" s="4"/>
    </row>
    <row r="227" spans="1:9" ht="18" customHeight="1" hidden="1">
      <c r="A227" s="3" t="s">
        <v>128</v>
      </c>
      <c r="B227" s="3"/>
      <c r="C227" s="3"/>
      <c r="D227" s="3" t="s">
        <v>212</v>
      </c>
      <c r="E227" s="3" t="s">
        <v>81</v>
      </c>
      <c r="F227" s="3">
        <v>148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126</v>
      </c>
      <c r="F228" s="3">
        <v>149</v>
      </c>
      <c r="G228" s="3"/>
      <c r="H228" s="3"/>
      <c r="I228" s="4"/>
    </row>
    <row r="229" spans="1:9" ht="18" customHeight="1" hidden="1">
      <c r="A229" s="3" t="s">
        <v>125</v>
      </c>
      <c r="B229" s="3"/>
      <c r="C229" s="3"/>
      <c r="D229" s="3" t="s">
        <v>126</v>
      </c>
      <c r="E229" s="3" t="s">
        <v>127</v>
      </c>
      <c r="F229" s="3">
        <v>150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140</v>
      </c>
      <c r="F230" s="3">
        <v>151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141</v>
      </c>
      <c r="F231" s="3">
        <v>152</v>
      </c>
      <c r="G231" s="3"/>
      <c r="H231" s="3"/>
      <c r="I231" s="4"/>
    </row>
    <row r="232" spans="1:9" ht="18" customHeight="1" hidden="1">
      <c r="A232" s="3" t="s">
        <v>139</v>
      </c>
      <c r="B232" s="3"/>
      <c r="C232" s="3"/>
      <c r="D232" s="3" t="s">
        <v>213</v>
      </c>
      <c r="E232" s="3" t="s">
        <v>142</v>
      </c>
      <c r="F232" s="3">
        <v>153</v>
      </c>
      <c r="G232" s="3"/>
      <c r="H232" s="3"/>
      <c r="I232" s="4"/>
    </row>
    <row r="233" spans="1:7" ht="18" customHeight="1" hidden="1">
      <c r="A233" s="3" t="s">
        <v>139</v>
      </c>
      <c r="B233" s="3"/>
      <c r="C233" s="3"/>
      <c r="D233" s="3" t="s">
        <v>213</v>
      </c>
      <c r="E233" s="5" t="s">
        <v>143</v>
      </c>
      <c r="F233" s="3">
        <v>154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144</v>
      </c>
      <c r="F234" s="3">
        <v>155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3" t="s">
        <v>146</v>
      </c>
      <c r="F235" s="3">
        <v>156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5" t="s">
        <v>145</v>
      </c>
      <c r="F236" s="3">
        <v>157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147</v>
      </c>
      <c r="F237" s="3">
        <v>158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149</v>
      </c>
      <c r="F238" s="3">
        <v>159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150</v>
      </c>
      <c r="F239" s="3">
        <v>160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148</v>
      </c>
      <c r="F240" s="3">
        <v>161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151</v>
      </c>
      <c r="F241" s="3">
        <v>162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152</v>
      </c>
      <c r="F242" s="3">
        <v>163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153</v>
      </c>
      <c r="F243" s="3">
        <v>164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154</v>
      </c>
      <c r="F244" s="3">
        <v>165</v>
      </c>
      <c r="G244" s="3"/>
    </row>
    <row r="245" spans="1:7" ht="18" customHeight="1" hidden="1">
      <c r="A245" s="3" t="s">
        <v>139</v>
      </c>
      <c r="B245" s="3"/>
      <c r="C245" s="3"/>
      <c r="D245" s="3" t="s">
        <v>213</v>
      </c>
      <c r="E245" s="3" t="s">
        <v>155</v>
      </c>
      <c r="F245" s="3">
        <v>166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157</v>
      </c>
      <c r="F246" s="3">
        <v>167</v>
      </c>
      <c r="G246" s="3"/>
    </row>
    <row r="247" spans="1:7" ht="18" customHeight="1" hidden="1">
      <c r="A247" s="3" t="s">
        <v>156</v>
      </c>
      <c r="B247" s="3"/>
      <c r="C247" s="3"/>
      <c r="D247" s="3" t="s">
        <v>214</v>
      </c>
      <c r="E247" s="3" t="s">
        <v>158</v>
      </c>
      <c r="F247" s="3">
        <v>168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160</v>
      </c>
      <c r="F248" s="3">
        <v>169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161</v>
      </c>
      <c r="F249" s="3">
        <v>170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162</v>
      </c>
      <c r="F250" s="3">
        <v>171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163</v>
      </c>
      <c r="F251" s="3">
        <v>172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164</v>
      </c>
      <c r="F252" s="3">
        <v>173</v>
      </c>
      <c r="G252" s="3"/>
    </row>
    <row r="253" spans="1:7" ht="18" customHeight="1" hidden="1">
      <c r="A253" s="3" t="s">
        <v>159</v>
      </c>
      <c r="B253" s="3"/>
      <c r="C253" s="3"/>
      <c r="D253" s="3" t="s">
        <v>215</v>
      </c>
      <c r="E253" s="3" t="s">
        <v>165</v>
      </c>
      <c r="F253" s="3">
        <v>174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233</v>
      </c>
      <c r="F254" s="3">
        <v>175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234</v>
      </c>
      <c r="F255" s="3">
        <v>176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235</v>
      </c>
      <c r="F256" s="3">
        <v>177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236</v>
      </c>
      <c r="F257" s="3">
        <v>178</v>
      </c>
      <c r="G257" s="3"/>
    </row>
    <row r="258" spans="1:7" ht="18" customHeight="1" hidden="1">
      <c r="A258" s="3" t="s">
        <v>231</v>
      </c>
      <c r="B258" s="3"/>
      <c r="C258" s="3"/>
      <c r="D258" s="3" t="s">
        <v>232</v>
      </c>
      <c r="E258" s="3" t="s">
        <v>237</v>
      </c>
      <c r="F258" s="3">
        <v>179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113</v>
      </c>
      <c r="F259" s="3">
        <v>180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409</v>
      </c>
      <c r="F260" s="3">
        <v>181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410</v>
      </c>
      <c r="F261" s="3">
        <v>182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411</v>
      </c>
      <c r="F262" s="3">
        <v>183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142</v>
      </c>
      <c r="F263" s="3">
        <v>184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443</v>
      </c>
      <c r="F264" s="3">
        <v>185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444</v>
      </c>
      <c r="F265" s="3">
        <v>186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432</v>
      </c>
      <c r="F266" s="3">
        <v>187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314</v>
      </c>
      <c r="F267" s="3">
        <v>188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467</v>
      </c>
      <c r="F268" s="3">
        <v>189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468</v>
      </c>
      <c r="F269" s="3">
        <v>190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469</v>
      </c>
      <c r="F270" s="3">
        <v>191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470</v>
      </c>
      <c r="F271" s="3">
        <v>192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471</v>
      </c>
      <c r="F272" s="3">
        <v>193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472</v>
      </c>
      <c r="F273" s="3">
        <v>194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473</v>
      </c>
      <c r="F274" s="3">
        <v>195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315</v>
      </c>
      <c r="F275" s="3">
        <v>196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474</v>
      </c>
      <c r="F276" s="3">
        <v>197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441</v>
      </c>
      <c r="F277" s="3">
        <v>198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442</v>
      </c>
      <c r="F278" s="3">
        <v>199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445</v>
      </c>
      <c r="F279" s="3">
        <v>200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446</v>
      </c>
      <c r="F280" s="3">
        <v>201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447</v>
      </c>
      <c r="F281" s="3">
        <v>202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448</v>
      </c>
      <c r="F282" s="3">
        <v>203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449</v>
      </c>
      <c r="F283" s="3">
        <v>204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450</v>
      </c>
      <c r="F284" s="3">
        <v>205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451</v>
      </c>
      <c r="F285" s="3">
        <v>206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452</v>
      </c>
      <c r="F286" s="3">
        <v>207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453</v>
      </c>
      <c r="F287" s="3">
        <v>208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454</v>
      </c>
      <c r="F288" s="3">
        <v>209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312</v>
      </c>
      <c r="F289" s="3">
        <v>210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313</v>
      </c>
      <c r="F290" s="3">
        <v>211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465</v>
      </c>
      <c r="F291" s="3">
        <v>212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466</v>
      </c>
      <c r="F292" s="3">
        <v>213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412</v>
      </c>
      <c r="F293" s="3">
        <v>214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413</v>
      </c>
      <c r="F294" s="3">
        <v>215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414</v>
      </c>
      <c r="F295" s="3">
        <v>216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415</v>
      </c>
      <c r="F296" s="3">
        <v>217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416</v>
      </c>
      <c r="F297" s="3">
        <v>218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417</v>
      </c>
      <c r="F298" s="3">
        <v>219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418</v>
      </c>
      <c r="F299" s="3">
        <v>220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419</v>
      </c>
      <c r="F300" s="3">
        <v>221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420</v>
      </c>
      <c r="F301" s="3">
        <v>222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421</v>
      </c>
      <c r="F302" s="3">
        <v>223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422</v>
      </c>
      <c r="F303" s="3">
        <v>224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423</v>
      </c>
      <c r="F304" s="3">
        <v>225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430</v>
      </c>
      <c r="F305" s="3">
        <v>226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431</v>
      </c>
      <c r="F306" s="3">
        <v>227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424</v>
      </c>
      <c r="F307" s="3">
        <v>228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425</v>
      </c>
      <c r="F308" s="3">
        <v>229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426</v>
      </c>
      <c r="F309" s="3">
        <v>230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427</v>
      </c>
      <c r="F310" s="3">
        <v>231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428</v>
      </c>
      <c r="F311" s="3">
        <v>232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429</v>
      </c>
      <c r="F312" s="3">
        <v>233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436</v>
      </c>
      <c r="F313" s="3">
        <v>234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437</v>
      </c>
      <c r="F314" s="3">
        <v>235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438</v>
      </c>
      <c r="F315" s="3">
        <v>236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439</v>
      </c>
      <c r="F316" s="3">
        <v>237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440</v>
      </c>
      <c r="F317" s="3">
        <v>238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455</v>
      </c>
      <c r="F318" s="3">
        <v>239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456</v>
      </c>
      <c r="F319" s="3">
        <v>240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457</v>
      </c>
      <c r="F320" s="3">
        <v>241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475</v>
      </c>
      <c r="F321" s="3">
        <v>242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476</v>
      </c>
      <c r="F322" s="3">
        <v>243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477</v>
      </c>
      <c r="F323" s="3">
        <v>244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433</v>
      </c>
      <c r="F324" s="3">
        <v>245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434</v>
      </c>
      <c r="F325" s="3">
        <v>246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435</v>
      </c>
      <c r="F326" s="3">
        <v>247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408</v>
      </c>
      <c r="F327" s="3">
        <v>248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458</v>
      </c>
      <c r="F328" s="3">
        <v>249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459</v>
      </c>
      <c r="F329" s="3">
        <v>250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460</v>
      </c>
      <c r="F330" s="3">
        <v>251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461</v>
      </c>
      <c r="F331" s="3">
        <v>252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462</v>
      </c>
      <c r="F332" s="3">
        <v>253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463</v>
      </c>
      <c r="F333" s="3">
        <v>254</v>
      </c>
      <c r="G333" s="3"/>
    </row>
    <row r="334" spans="1:7" ht="18" customHeight="1" hidden="1">
      <c r="A334" s="3" t="s">
        <v>310</v>
      </c>
      <c r="B334" s="3"/>
      <c r="C334" s="3"/>
      <c r="D334" s="3" t="s">
        <v>311</v>
      </c>
      <c r="E334" s="3" t="s">
        <v>464</v>
      </c>
      <c r="F334" s="3">
        <v>255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524</v>
      </c>
      <c r="F335" s="3">
        <v>256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173</v>
      </c>
      <c r="F336" s="3">
        <v>257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525</v>
      </c>
      <c r="F337" s="3">
        <v>258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174</v>
      </c>
      <c r="F338" s="3">
        <v>259</v>
      </c>
      <c r="G338" s="3"/>
    </row>
    <row r="339" spans="1:7" ht="18" customHeight="1" hidden="1">
      <c r="A339" s="3" t="s">
        <v>172</v>
      </c>
      <c r="B339" s="3"/>
      <c r="C339" s="3"/>
      <c r="D339" s="3" t="s">
        <v>216</v>
      </c>
      <c r="E339" s="3" t="s">
        <v>526</v>
      </c>
      <c r="F339" s="3">
        <v>260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50</v>
      </c>
      <c r="F340" s="3">
        <v>261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51</v>
      </c>
      <c r="F341" s="3">
        <v>262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52</v>
      </c>
      <c r="F342" s="3">
        <v>263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53</v>
      </c>
      <c r="F343" s="3">
        <v>264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54</v>
      </c>
      <c r="F344" s="3">
        <v>265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55</v>
      </c>
      <c r="F345" s="3">
        <v>266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56</v>
      </c>
      <c r="F346" s="3">
        <v>267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57</v>
      </c>
      <c r="F347" s="3">
        <v>268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58</v>
      </c>
      <c r="F348" s="3">
        <v>269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59</v>
      </c>
      <c r="F349" s="3">
        <v>270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60</v>
      </c>
      <c r="F350" s="3">
        <v>271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61</v>
      </c>
      <c r="F351" s="3">
        <v>272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62</v>
      </c>
      <c r="F352" s="3">
        <v>273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63</v>
      </c>
      <c r="F353" s="3">
        <v>274</v>
      </c>
      <c r="G353" s="3"/>
    </row>
    <row r="354" spans="1:7" ht="18" customHeight="1" hidden="1">
      <c r="A354" s="3" t="s">
        <v>49</v>
      </c>
      <c r="B354" s="3"/>
      <c r="C354" s="3"/>
      <c r="D354" s="3" t="s">
        <v>217</v>
      </c>
      <c r="E354" s="3" t="s">
        <v>64</v>
      </c>
      <c r="F354" s="3">
        <v>275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298</v>
      </c>
      <c r="F355" s="3">
        <v>276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272</v>
      </c>
      <c r="F356" s="3">
        <v>277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248</v>
      </c>
      <c r="F357" s="3">
        <v>278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299</v>
      </c>
      <c r="F358" s="3">
        <v>279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377</v>
      </c>
      <c r="F359" s="3">
        <v>280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380</v>
      </c>
      <c r="F360" s="3">
        <v>281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378</v>
      </c>
      <c r="F361" s="3">
        <v>282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379</v>
      </c>
      <c r="F362" s="3">
        <v>283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300</v>
      </c>
      <c r="F363" s="3">
        <v>284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301</v>
      </c>
      <c r="F364" s="3">
        <v>285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286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249</v>
      </c>
      <c r="F366" s="3">
        <v>287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371</v>
      </c>
      <c r="F367" s="3">
        <v>288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381</v>
      </c>
      <c r="F368" s="3">
        <v>289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382</v>
      </c>
      <c r="F369" s="3">
        <v>290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383</v>
      </c>
      <c r="F370" s="3">
        <v>291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384</v>
      </c>
      <c r="F371" s="3">
        <v>292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385</v>
      </c>
      <c r="F372" s="3">
        <v>293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387</v>
      </c>
      <c r="F373" s="3">
        <v>294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290</v>
      </c>
      <c r="F374" s="3">
        <v>295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386</v>
      </c>
      <c r="F375" s="3">
        <v>296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302</v>
      </c>
      <c r="F376" s="3">
        <v>297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273</v>
      </c>
      <c r="F377" s="3">
        <v>298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368</v>
      </c>
      <c r="F378" s="3">
        <v>299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291</v>
      </c>
      <c r="F379" s="3">
        <v>300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372</v>
      </c>
      <c r="F380" s="3">
        <v>301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283</v>
      </c>
      <c r="F381" s="3">
        <v>302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282</v>
      </c>
      <c r="F382" s="3">
        <v>303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373</v>
      </c>
      <c r="F383" s="3">
        <v>304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374</v>
      </c>
      <c r="F384" s="3">
        <v>305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303</v>
      </c>
      <c r="F385" s="3">
        <v>306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388</v>
      </c>
      <c r="F386" s="3">
        <v>307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284</v>
      </c>
      <c r="F387" s="3">
        <v>308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285</v>
      </c>
      <c r="F388" s="3">
        <v>309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286</v>
      </c>
      <c r="F389" s="3">
        <v>310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375</v>
      </c>
      <c r="F390" s="3">
        <v>311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287</v>
      </c>
      <c r="F391" s="3">
        <v>312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288</v>
      </c>
      <c r="F392" s="3">
        <v>313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376</v>
      </c>
      <c r="F393" s="3">
        <v>314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289</v>
      </c>
      <c r="F394" s="3">
        <v>315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391</v>
      </c>
      <c r="F395" s="3">
        <v>316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392</v>
      </c>
      <c r="F396" s="3">
        <v>317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304</v>
      </c>
      <c r="F397" s="3">
        <v>318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389</v>
      </c>
      <c r="F398" s="3">
        <v>319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390</v>
      </c>
      <c r="F399" s="3">
        <v>320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403</v>
      </c>
      <c r="F400" s="3">
        <v>321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404</v>
      </c>
      <c r="F401" s="3">
        <v>322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305</v>
      </c>
      <c r="F402" s="3">
        <v>323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393</v>
      </c>
      <c r="F403" s="3">
        <v>324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292</v>
      </c>
      <c r="F404" s="3">
        <v>325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294</v>
      </c>
      <c r="F405" s="3">
        <v>326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293</v>
      </c>
      <c r="F406" s="3">
        <v>327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295</v>
      </c>
      <c r="F407" s="3">
        <v>328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306</v>
      </c>
      <c r="F408" s="3">
        <v>329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394</v>
      </c>
      <c r="F409" s="3">
        <v>330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296</v>
      </c>
      <c r="F410" s="3">
        <v>331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395</v>
      </c>
      <c r="F411" s="3">
        <v>332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396</v>
      </c>
      <c r="F412" s="3">
        <v>333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397</v>
      </c>
      <c r="F413" s="3">
        <v>334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398</v>
      </c>
      <c r="F414" s="3">
        <v>335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405</v>
      </c>
      <c r="F415" s="3">
        <v>336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406</v>
      </c>
      <c r="F416" s="3">
        <v>337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407</v>
      </c>
      <c r="F417" s="3">
        <v>338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399</v>
      </c>
      <c r="F418" s="3">
        <v>339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276</v>
      </c>
      <c r="F419" s="3">
        <v>340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274</v>
      </c>
      <c r="F420" s="3">
        <v>341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275</v>
      </c>
      <c r="F421" s="3">
        <v>342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400</v>
      </c>
      <c r="F422" s="3">
        <v>343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401</v>
      </c>
      <c r="F423" s="3">
        <v>344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277</v>
      </c>
      <c r="F424" s="3">
        <v>345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369</v>
      </c>
      <c r="F425" s="3">
        <v>346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278</v>
      </c>
      <c r="F426" s="3">
        <v>347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279</v>
      </c>
      <c r="F427" s="3">
        <v>348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280</v>
      </c>
      <c r="F428" s="3">
        <v>349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281</v>
      </c>
      <c r="F429" s="3">
        <v>350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297</v>
      </c>
      <c r="F430" s="3">
        <v>351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402</v>
      </c>
      <c r="F431" s="3">
        <v>352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307</v>
      </c>
      <c r="F432" s="3">
        <v>353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370</v>
      </c>
      <c r="F433" s="3">
        <v>354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308</v>
      </c>
      <c r="F434" s="3">
        <v>355</v>
      </c>
      <c r="G434" s="3"/>
    </row>
    <row r="435" spans="1:7" ht="18" customHeight="1" hidden="1">
      <c r="A435" s="3" t="s">
        <v>270</v>
      </c>
      <c r="B435" s="3"/>
      <c r="C435" s="3"/>
      <c r="D435" s="3" t="s">
        <v>271</v>
      </c>
      <c r="E435" s="3" t="s">
        <v>309</v>
      </c>
      <c r="F435" s="3">
        <v>356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41</v>
      </c>
      <c r="F436" s="3">
        <v>357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42</v>
      </c>
      <c r="F437" s="3">
        <v>358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43</v>
      </c>
      <c r="F438" s="3">
        <v>359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44</v>
      </c>
      <c r="F439" s="3">
        <v>360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45</v>
      </c>
      <c r="F440" s="3">
        <v>361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46</v>
      </c>
      <c r="F441" s="3">
        <v>362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47</v>
      </c>
      <c r="F442" s="3">
        <v>363</v>
      </c>
      <c r="G442" s="3"/>
    </row>
    <row r="443" spans="1:7" ht="18" customHeight="1" hidden="1">
      <c r="A443" s="3" t="s">
        <v>40</v>
      </c>
      <c r="B443" s="3"/>
      <c r="C443" s="3"/>
      <c r="D443" s="3" t="s">
        <v>218</v>
      </c>
      <c r="E443" s="3" t="s">
        <v>48</v>
      </c>
      <c r="F443" s="3">
        <v>364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318</v>
      </c>
      <c r="F444" s="3">
        <v>365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114</v>
      </c>
      <c r="F445" s="3">
        <v>366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478</v>
      </c>
      <c r="F446" s="3">
        <v>367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479</v>
      </c>
      <c r="F447" s="3">
        <v>368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480</v>
      </c>
      <c r="F448" s="3">
        <v>369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319</v>
      </c>
      <c r="F449" s="3">
        <v>370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320</v>
      </c>
      <c r="F450" s="3">
        <v>371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481</v>
      </c>
      <c r="F451" s="3">
        <v>372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482</v>
      </c>
      <c r="F452" s="3">
        <v>373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483</v>
      </c>
      <c r="F453" s="3">
        <v>374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484</v>
      </c>
      <c r="F454" s="3">
        <v>375</v>
      </c>
      <c r="G454" s="3"/>
    </row>
    <row r="455" spans="1:7" ht="18" customHeight="1" hidden="1">
      <c r="A455" s="3" t="s">
        <v>316</v>
      </c>
      <c r="B455" s="3"/>
      <c r="C455" s="3"/>
      <c r="D455" s="3" t="s">
        <v>317</v>
      </c>
      <c r="E455" s="3" t="s">
        <v>485</v>
      </c>
      <c r="F455" s="3">
        <v>376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66</v>
      </c>
      <c r="F456" s="3">
        <v>377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67</v>
      </c>
      <c r="F457" s="3">
        <v>378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68</v>
      </c>
      <c r="F458" s="3">
        <v>379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69</v>
      </c>
      <c r="F459" s="3">
        <v>380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70</v>
      </c>
      <c r="F460" s="3">
        <v>381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71</v>
      </c>
      <c r="F461" s="3">
        <v>382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72</v>
      </c>
      <c r="F462" s="3">
        <v>383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73</v>
      </c>
      <c r="F463" s="3">
        <v>384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74</v>
      </c>
      <c r="F464" s="3">
        <v>385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75</v>
      </c>
      <c r="F465" s="3">
        <v>386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76</v>
      </c>
      <c r="F466" s="3">
        <v>387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77</v>
      </c>
      <c r="F467" s="3">
        <v>388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78</v>
      </c>
      <c r="F468" s="3">
        <v>389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79</v>
      </c>
      <c r="F469" s="3">
        <v>390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80</v>
      </c>
      <c r="F470" s="3">
        <v>391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81</v>
      </c>
      <c r="F471" s="3">
        <v>392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82</v>
      </c>
      <c r="F472" s="3">
        <v>393</v>
      </c>
      <c r="G472" s="3"/>
    </row>
    <row r="473" spans="1:7" ht="18" customHeight="1" hidden="1">
      <c r="A473" s="3" t="s">
        <v>65</v>
      </c>
      <c r="B473" s="3"/>
      <c r="C473" s="3"/>
      <c r="D473" s="3" t="s">
        <v>219</v>
      </c>
      <c r="E473" s="3" t="s">
        <v>83</v>
      </c>
      <c r="F473" s="3">
        <v>394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176</v>
      </c>
      <c r="F474" s="3">
        <v>395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177</v>
      </c>
      <c r="F475" s="3">
        <v>396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178</v>
      </c>
      <c r="F476" s="3">
        <v>397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179</v>
      </c>
      <c r="F477" s="3">
        <v>398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180</v>
      </c>
      <c r="F478" s="3">
        <v>399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181</v>
      </c>
      <c r="F479" s="3">
        <v>400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182</v>
      </c>
      <c r="F480" s="3">
        <v>401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183</v>
      </c>
      <c r="F481" s="3">
        <v>402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184</v>
      </c>
      <c r="F482" s="3">
        <v>403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185</v>
      </c>
      <c r="F483" s="3">
        <v>404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186</v>
      </c>
      <c r="F484" s="3">
        <v>405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187</v>
      </c>
      <c r="F485" s="3">
        <v>406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188</v>
      </c>
      <c r="F486" s="3">
        <v>407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189</v>
      </c>
      <c r="F487" s="3">
        <v>408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190</v>
      </c>
      <c r="F488" s="3">
        <v>409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191</v>
      </c>
      <c r="F489" s="3">
        <v>410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192</v>
      </c>
      <c r="F490" s="3">
        <v>411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193</v>
      </c>
      <c r="F491" s="3">
        <v>412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194</v>
      </c>
      <c r="F492" s="3">
        <v>413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195</v>
      </c>
      <c r="F493" s="3">
        <v>414</v>
      </c>
      <c r="G493" s="3"/>
    </row>
    <row r="494" spans="1:7" ht="18" customHeight="1" hidden="1">
      <c r="A494" s="3" t="s">
        <v>175</v>
      </c>
      <c r="B494" s="3"/>
      <c r="C494" s="3"/>
      <c r="D494" s="3" t="s">
        <v>220</v>
      </c>
      <c r="E494" s="3" t="s">
        <v>196</v>
      </c>
      <c r="F494" s="3">
        <v>415</v>
      </c>
      <c r="G494" s="3"/>
    </row>
    <row r="495" spans="1:7" ht="18" customHeight="1" hidden="1">
      <c r="A495" s="3" t="s">
        <v>517</v>
      </c>
      <c r="B495" s="3"/>
      <c r="C495" s="3"/>
      <c r="D495" s="3" t="s">
        <v>221</v>
      </c>
      <c r="E495" s="3" t="s">
        <v>197</v>
      </c>
      <c r="F495" s="3">
        <v>416</v>
      </c>
      <c r="G495" s="3"/>
    </row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48:C48"/>
    <mergeCell ref="F48:I48"/>
    <mergeCell ref="B51:C51"/>
    <mergeCell ref="F51:I51"/>
    <mergeCell ref="B49:C49"/>
    <mergeCell ref="F49:I49"/>
    <mergeCell ref="B50:C50"/>
    <mergeCell ref="F50:I50"/>
    <mergeCell ref="B46:C46"/>
    <mergeCell ref="F46:I46"/>
    <mergeCell ref="B47:C47"/>
    <mergeCell ref="F47:I47"/>
    <mergeCell ref="B44:C44"/>
    <mergeCell ref="F44:I44"/>
    <mergeCell ref="B45:C45"/>
    <mergeCell ref="F45:I45"/>
    <mergeCell ref="A10:A15"/>
    <mergeCell ref="J5:J6"/>
    <mergeCell ref="E8:H8"/>
    <mergeCell ref="I8:J8"/>
    <mergeCell ref="C12:K12"/>
    <mergeCell ref="A5:A6"/>
    <mergeCell ref="E5:E6"/>
    <mergeCell ref="B9:K9"/>
    <mergeCell ref="K5:K6"/>
    <mergeCell ref="C10:K10"/>
    <mergeCell ref="A2:K2"/>
    <mergeCell ref="B8:D8"/>
    <mergeCell ref="A4:K4"/>
    <mergeCell ref="F5:H5"/>
    <mergeCell ref="I5:I6"/>
    <mergeCell ref="A3:K3"/>
    <mergeCell ref="K7:K8"/>
    <mergeCell ref="B5:D6"/>
    <mergeCell ref="B7:D7"/>
    <mergeCell ref="B18:C18"/>
    <mergeCell ref="D17:J17"/>
    <mergeCell ref="C14:K14"/>
    <mergeCell ref="B15:K15"/>
    <mergeCell ref="C13:K13"/>
    <mergeCell ref="C11:K11"/>
    <mergeCell ref="D23:J23"/>
    <mergeCell ref="D16:J16"/>
    <mergeCell ref="B16:C16"/>
    <mergeCell ref="B20:C20"/>
    <mergeCell ref="B17:C17"/>
    <mergeCell ref="B21:C21"/>
    <mergeCell ref="B22:C22"/>
    <mergeCell ref="D20:J20"/>
    <mergeCell ref="A54:J54"/>
    <mergeCell ref="D22:J22"/>
    <mergeCell ref="B52:C52"/>
    <mergeCell ref="F52:I52"/>
    <mergeCell ref="D25:J25"/>
    <mergeCell ref="B30:C30"/>
    <mergeCell ref="D26:J26"/>
    <mergeCell ref="B24:C24"/>
    <mergeCell ref="A53:I53"/>
    <mergeCell ref="A42:K42"/>
    <mergeCell ref="B19:C19"/>
    <mergeCell ref="D18:J18"/>
    <mergeCell ref="F40:I40"/>
    <mergeCell ref="A32:C41"/>
    <mergeCell ref="D19:J19"/>
    <mergeCell ref="D21:J21"/>
    <mergeCell ref="B31:C31"/>
    <mergeCell ref="D24:J24"/>
    <mergeCell ref="B23:C23"/>
    <mergeCell ref="B27:C27"/>
    <mergeCell ref="F32:I32"/>
    <mergeCell ref="F36:I36"/>
    <mergeCell ref="F37:I37"/>
    <mergeCell ref="D35:I35"/>
    <mergeCell ref="F41:I41"/>
    <mergeCell ref="F33:I33"/>
    <mergeCell ref="F39:I39"/>
    <mergeCell ref="A43:H43"/>
    <mergeCell ref="F34:I34"/>
    <mergeCell ref="F38:I38"/>
    <mergeCell ref="I43:J43"/>
    <mergeCell ref="B25:C25"/>
    <mergeCell ref="B26:C26"/>
    <mergeCell ref="D29:J29"/>
    <mergeCell ref="D30:J30"/>
    <mergeCell ref="B28:C28"/>
    <mergeCell ref="B29:C29"/>
    <mergeCell ref="D27:J27"/>
    <mergeCell ref="D28:J28"/>
  </mergeCells>
  <conditionalFormatting sqref="A42:K42">
    <cfRule type="cellIs" priority="1" dxfId="0" operator="notEqual" stopIfTrue="1">
      <formula>""</formula>
    </cfRule>
  </conditionalFormatting>
  <dataValidations count="14">
    <dataValidation type="decimal" allowBlank="1" showInputMessage="1" showErrorMessage="1" errorTitle="HATA" error="Yüzde 20 ile 60 arasında olabilir." sqref="J36">
      <formula1>20</formula1>
      <formula2>60</formula2>
    </dataValidation>
    <dataValidation type="whole" allowBlank="1" showInputMessage="1" showErrorMessage="1" errorTitle="HATA" error="Yüzde 0 ile 40 arasında olabilir." sqref="J37:J41">
      <formula1>0</formula1>
      <formula2>40</formula2>
    </dataValidation>
    <dataValidation type="whole" allowBlank="1" showInputMessage="1" showErrorMessage="1" errorTitle="HATA" error="Yüzde 40 ile 60 arasında olabilir." sqref="J33">
      <formula1>40</formula1>
      <formula2>60</formula2>
    </dataValidation>
    <dataValidation type="decimal" allowBlank="1" showInputMessage="1" showErrorMessage="1" sqref="K33:K41">
      <formula1>0</formula1>
      <formula2>100</formula2>
    </dataValidation>
    <dataValidation errorStyle="information" type="whole" allowBlank="1" showInputMessage="1" showErrorMessage="1" errorTitle="UYARI" error="Sayısal değer girilmelidir." sqref="E36:E41">
      <formula1>0</formula1>
      <formula2>14</formula2>
    </dataValidation>
    <dataValidation type="list" allowBlank="1" showInputMessage="1" showErrorMessage="1" promptTitle="BİRİM" prompt="Birim adını seçiniz." errorTitle="HATA" error="Lütfen listeden seçiniz." sqref="A1">
      <formula1>birimler</formula1>
    </dataValidation>
    <dataValidation type="list" allowBlank="1" showInputMessage="1" showErrorMessage="1" promptTitle="DERS TÜRÜ" prompt="Ders türünü seçiniz." errorTitle="HATA" error="Ders türünü listeden seçmelisiniz." sqref="E7">
      <formula1>dersTuru</formula1>
    </dataValidation>
    <dataValidation type="decimal" allowBlank="1" showInputMessage="1" showErrorMessage="1" errorTitle="HATA" error="Lütfen sayı giriniz." sqref="I7:J7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4">
      <formula1>yariyillar</formula1>
    </dataValidation>
    <dataValidation type="whole" allowBlank="1" showInputMessage="1" showErrorMessage="1" errorTitle="HATA" error="Lütfen sayı giriniz." sqref="F7:H7">
      <formula1>0</formula1>
      <formula2>30</formula2>
    </dataValidation>
    <dataValidation type="list" showInputMessage="1" showErrorMessage="1" promptTitle="BÖLÜM / PROGRAM" prompt="Listeden seçiniz." errorTitle="HATA" error="Lütfen listeden seçiniz." sqref="A2:K2">
      <formula1>prgler</formula1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5:J52 B47:C47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1:C52 J45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8:C50">
      <formula1>0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selin</cp:lastModifiedBy>
  <cp:lastPrinted>2008-11-10T12:53:51Z</cp:lastPrinted>
  <dcterms:created xsi:type="dcterms:W3CDTF">2008-09-21T18:08:24Z</dcterms:created>
  <dcterms:modified xsi:type="dcterms:W3CDTF">2009-04-20T12:14:32Z</dcterms:modified>
  <cp:category/>
  <cp:version/>
  <cp:contentType/>
  <cp:contentStatus/>
</cp:coreProperties>
</file>